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C:\Users\s14133\Desktop\介護保険最新情報vol.1133\"/>
    </mc:Choice>
  </mc:AlternateContent>
  <xr:revisionPtr revIDLastSave="0" documentId="13_ncr:1_{EFECE2AE-41DA-4F19-9A45-BF5601634D8C}"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<sst xmlns="http://schemas.openxmlformats.org/spreadsheetml/2006/main" count="426" uniqueCount="323">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</sst>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4" fillId="2" borderId="49" xfId="0" applyFont="1" applyFill="1" applyBorder="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top"/>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4" fillId="2" borderId="43" xfId="0" applyFont="1" applyFill="1" applyBorder="1" applyAlignment="1">
      <alignmen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15895"/>
              <a:ext cx="171450" cy="1973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125</xdr:row>
          <xdr:rowOff>175260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706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9326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60" zoomScaleNormal="100" workbookViewId="0">
      <selection activeCell="Z31" sqref="Z31"/>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313</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314</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283</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F126" sqref="F126:AJ126"/>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07" t="s">
        <v>33</v>
      </c>
      <c r="Z1" s="507"/>
      <c r="AA1" s="507"/>
      <c r="AB1" s="507"/>
      <c r="AC1" s="507" t="str">
        <f>IF(基本情報入力シート!C32="","",基本情報入力シート!C32)</f>
        <v>○○市</v>
      </c>
      <c r="AD1" s="507"/>
      <c r="AE1" s="507"/>
      <c r="AF1" s="507"/>
      <c r="AG1" s="507"/>
      <c r="AH1" s="507"/>
      <c r="AI1" s="507"/>
      <c r="AJ1" s="507"/>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31" t="s">
        <v>117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row>
    <row r="4" spans="1:45" ht="16.5" customHeight="1">
      <c r="A4" s="22"/>
      <c r="B4" s="62"/>
      <c r="C4" s="62"/>
      <c r="D4" s="62"/>
      <c r="E4" s="62"/>
      <c r="F4" s="62"/>
      <c r="G4" s="62"/>
      <c r="H4" s="62"/>
      <c r="I4" s="62"/>
      <c r="J4" s="62"/>
      <c r="K4" s="62"/>
      <c r="L4" s="62"/>
      <c r="M4" s="62"/>
      <c r="N4" s="62"/>
      <c r="O4" s="62"/>
      <c r="P4" s="62"/>
      <c r="Q4" s="62"/>
      <c r="R4" s="62"/>
      <c r="S4" s="62"/>
      <c r="T4" s="62"/>
      <c r="U4" s="63" t="s">
        <v>118</v>
      </c>
      <c r="V4" s="540">
        <v>5</v>
      </c>
      <c r="W4" s="540"/>
      <c r="X4" s="64" t="s">
        <v>22</v>
      </c>
      <c r="Y4" s="21"/>
      <c r="Z4" s="62"/>
      <c r="AA4" s="62"/>
      <c r="AB4" s="62"/>
      <c r="AC4" s="65"/>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32" t="s">
        <v>40</v>
      </c>
      <c r="B7" s="533"/>
      <c r="C7" s="533"/>
      <c r="D7" s="533"/>
      <c r="E7" s="533"/>
      <c r="F7" s="533"/>
      <c r="G7" s="528" t="str">
        <f>IF(基本情報入力シート!M36="","",基本情報入力シート!M36)</f>
        <v>○○ケアサービス</v>
      </c>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30"/>
    </row>
    <row r="8" spans="1:45" s="66" customFormat="1" ht="22.5" customHeight="1">
      <c r="A8" s="517" t="s">
        <v>39</v>
      </c>
      <c r="B8" s="518"/>
      <c r="C8" s="518"/>
      <c r="D8" s="518"/>
      <c r="E8" s="518"/>
      <c r="F8" s="518"/>
      <c r="G8" s="534" t="str">
        <f>IF(基本情報入力シート!M37="","",基本情報入力シート!M37)</f>
        <v>○○ケアサービス</v>
      </c>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6"/>
    </row>
    <row r="9" spans="1:45" s="66" customFormat="1" ht="12.75" customHeight="1">
      <c r="A9" s="511" t="s">
        <v>35</v>
      </c>
      <c r="B9" s="512"/>
      <c r="C9" s="512"/>
      <c r="D9" s="512"/>
      <c r="E9" s="512"/>
      <c r="F9" s="512"/>
      <c r="G9" s="67" t="s">
        <v>1</v>
      </c>
      <c r="H9" s="519" t="str">
        <f>IF(基本情報入力シート!AC38="－","",基本情報入力シート!AC38)</f>
        <v>100－1234</v>
      </c>
      <c r="I9" s="519"/>
      <c r="J9" s="519"/>
      <c r="K9" s="519"/>
      <c r="L9" s="51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13"/>
      <c r="B10" s="514"/>
      <c r="C10" s="514"/>
      <c r="D10" s="514"/>
      <c r="E10" s="514"/>
      <c r="F10" s="514"/>
      <c r="G10" s="537" t="str">
        <f>IF(基本情報入力シート!M39="","",基本情報入力シート!M39)</f>
        <v>千代田区霞が関 1－2－2</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9"/>
    </row>
    <row r="11" spans="1:45" s="66" customFormat="1" ht="12" customHeight="1">
      <c r="A11" s="515"/>
      <c r="B11" s="516"/>
      <c r="C11" s="516"/>
      <c r="D11" s="516"/>
      <c r="E11" s="516"/>
      <c r="F11" s="516"/>
      <c r="G11" s="508" t="str">
        <f>IF(基本情報入力シート!M40="","",基本情報入力シート!M40)</f>
        <v>○○ビル 18F</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10"/>
    </row>
    <row r="12" spans="1:45" s="66" customFormat="1" ht="15" customHeight="1">
      <c r="A12" s="526" t="s">
        <v>0</v>
      </c>
      <c r="B12" s="527"/>
      <c r="C12" s="527"/>
      <c r="D12" s="527"/>
      <c r="E12" s="527"/>
      <c r="F12" s="527"/>
      <c r="G12" s="528" t="str">
        <f>IF(基本情報入力シート!M43="","",基本情報入力シート!M43)</f>
        <v>コウロウ タロウ</v>
      </c>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30"/>
      <c r="AS12" s="71"/>
    </row>
    <row r="13" spans="1:45" s="66" customFormat="1" ht="22.5" customHeight="1">
      <c r="A13" s="513" t="s">
        <v>36</v>
      </c>
      <c r="B13" s="514"/>
      <c r="C13" s="514"/>
      <c r="D13" s="514"/>
      <c r="E13" s="514"/>
      <c r="F13" s="514"/>
      <c r="G13" s="508" t="str">
        <f>IF(基本情報入力シート!M44="","",基本情報入力シート!M44)</f>
        <v>厚労 太郎</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10"/>
      <c r="AS13" s="71"/>
    </row>
    <row r="14" spans="1:45" s="66" customFormat="1" ht="17.25" customHeight="1">
      <c r="A14" s="541" t="s">
        <v>37</v>
      </c>
      <c r="B14" s="541"/>
      <c r="C14" s="541"/>
      <c r="D14" s="541"/>
      <c r="E14" s="541"/>
      <c r="F14" s="541"/>
      <c r="G14" s="525" t="s">
        <v>23</v>
      </c>
      <c r="H14" s="525"/>
      <c r="I14" s="525"/>
      <c r="J14" s="517"/>
      <c r="K14" s="542" t="str">
        <f>IF(基本情報入力シート!M45="","",基本情報入力シート!M45)</f>
        <v>03-3571-XXXX</v>
      </c>
      <c r="L14" s="542"/>
      <c r="M14" s="542"/>
      <c r="N14" s="542"/>
      <c r="O14" s="542"/>
      <c r="P14" s="542"/>
      <c r="Q14" s="542"/>
      <c r="R14" s="542"/>
      <c r="S14" s="542"/>
      <c r="T14" s="542"/>
      <c r="U14" s="541" t="s">
        <v>38</v>
      </c>
      <c r="V14" s="541"/>
      <c r="W14" s="541"/>
      <c r="X14" s="541"/>
      <c r="Y14" s="542" t="str">
        <f>IF(基本情報入力シート!M46="","",基本情報入力シート!M46)</f>
        <v>aaa@aaa.aa.jp</v>
      </c>
      <c r="Z14" s="542"/>
      <c r="AA14" s="542"/>
      <c r="AB14" s="542"/>
      <c r="AC14" s="542"/>
      <c r="AD14" s="542"/>
      <c r="AE14" s="542"/>
      <c r="AF14" s="542"/>
      <c r="AG14" s="542"/>
      <c r="AH14" s="542"/>
      <c r="AI14" s="542"/>
      <c r="AJ14" s="54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6" t="s">
        <v>268</v>
      </c>
      <c r="D18" s="557"/>
      <c r="E18" s="557"/>
      <c r="F18" s="557"/>
      <c r="G18" s="557"/>
      <c r="H18" s="557"/>
      <c r="I18" s="557"/>
      <c r="J18" s="557"/>
      <c r="K18" s="557"/>
      <c r="L18" s="558"/>
      <c r="M18" s="48" t="s">
        <v>165</v>
      </c>
      <c r="N18" s="559" t="s">
        <v>269</v>
      </c>
      <c r="O18" s="560"/>
      <c r="P18" s="560"/>
      <c r="Q18" s="560"/>
      <c r="R18" s="560"/>
      <c r="S18" s="560"/>
      <c r="T18" s="560"/>
      <c r="U18" s="560"/>
      <c r="V18" s="560"/>
      <c r="W18" s="561"/>
      <c r="X18" s="49" t="s">
        <v>165</v>
      </c>
      <c r="Y18" s="721" t="s">
        <v>322</v>
      </c>
      <c r="Z18" s="722"/>
      <c r="AA18" s="722"/>
      <c r="AB18" s="722"/>
      <c r="AC18" s="722"/>
      <c r="AD18" s="722"/>
      <c r="AE18" s="722"/>
      <c r="AF18" s="722"/>
      <c r="AG18" s="722"/>
      <c r="AH18" s="722"/>
      <c r="AI18" s="723"/>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87" t="s">
        <v>257</v>
      </c>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587"/>
      <c r="BI23" s="587"/>
      <c r="BJ23" s="587"/>
      <c r="BK23" s="587"/>
      <c r="BL23" s="587"/>
      <c r="BM23" s="587"/>
      <c r="BN23" s="587"/>
      <c r="BO23" s="587"/>
      <c r="BP23" s="587"/>
      <c r="BQ23" s="587"/>
      <c r="BR23" s="587"/>
      <c r="BS23" s="587"/>
      <c r="BT23" s="587"/>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87" t="s">
        <v>256</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2" t="s">
        <v>179</v>
      </c>
      <c r="B29" s="563"/>
      <c r="C29" s="563"/>
      <c r="D29" s="563"/>
      <c r="E29" s="563"/>
      <c r="F29" s="563"/>
      <c r="G29" s="563"/>
      <c r="H29" s="563"/>
      <c r="I29" s="563"/>
      <c r="J29" s="563"/>
      <c r="K29" s="563"/>
      <c r="L29" s="563"/>
      <c r="M29" s="563"/>
      <c r="N29" s="563"/>
      <c r="O29" s="563"/>
      <c r="P29" s="563"/>
      <c r="Q29" s="563"/>
      <c r="R29" s="563"/>
      <c r="S29" s="563"/>
      <c r="T29" s="563"/>
      <c r="U29" s="563"/>
      <c r="V29" s="564"/>
      <c r="AG29" s="71"/>
    </row>
    <row r="30" spans="1:73" ht="18" customHeight="1">
      <c r="A30" s="104" t="s">
        <v>25</v>
      </c>
      <c r="B30" s="520" t="s">
        <v>114</v>
      </c>
      <c r="C30" s="520"/>
      <c r="D30" s="521">
        <f>IF(V4=0,"",V4)</f>
        <v>5</v>
      </c>
      <c r="E30" s="521"/>
      <c r="F30" s="105" t="s">
        <v>115</v>
      </c>
      <c r="G30" s="106"/>
      <c r="H30" s="106"/>
      <c r="I30" s="106"/>
      <c r="J30" s="106"/>
      <c r="K30" s="106"/>
      <c r="L30" s="106"/>
      <c r="M30" s="106"/>
      <c r="N30" s="106"/>
      <c r="O30" s="107"/>
      <c r="P30" s="522">
        <f>P35+W35+AD35</f>
        <v>54805879</v>
      </c>
      <c r="Q30" s="523"/>
      <c r="R30" s="523"/>
      <c r="S30" s="523"/>
      <c r="T30" s="523"/>
      <c r="U30" s="524"/>
      <c r="V30" s="108" t="s">
        <v>4</v>
      </c>
    </row>
    <row r="31" spans="1:73" ht="30.75" customHeight="1">
      <c r="A31" s="104" t="s">
        <v>26</v>
      </c>
      <c r="B31" s="565" t="s">
        <v>270</v>
      </c>
      <c r="C31" s="566"/>
      <c r="D31" s="566"/>
      <c r="E31" s="566"/>
      <c r="F31" s="566"/>
      <c r="G31" s="566"/>
      <c r="H31" s="566"/>
      <c r="I31" s="566"/>
      <c r="J31" s="566"/>
      <c r="K31" s="566"/>
      <c r="L31" s="566"/>
      <c r="M31" s="566"/>
      <c r="N31" s="566"/>
      <c r="O31" s="567"/>
      <c r="P31" s="446">
        <f>P36+W36+AD36</f>
        <v>56379277</v>
      </c>
      <c r="Q31" s="447"/>
      <c r="R31" s="447"/>
      <c r="S31" s="447"/>
      <c r="T31" s="447"/>
      <c r="U31" s="448"/>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88"/>
      <c r="B34" s="589"/>
      <c r="C34" s="589"/>
      <c r="D34" s="589"/>
      <c r="E34" s="589"/>
      <c r="F34" s="589"/>
      <c r="G34" s="589"/>
      <c r="H34" s="589"/>
      <c r="I34" s="589"/>
      <c r="J34" s="589"/>
      <c r="K34" s="589"/>
      <c r="L34" s="589"/>
      <c r="M34" s="589"/>
      <c r="N34" s="589"/>
      <c r="O34" s="590"/>
      <c r="P34" s="591" t="s">
        <v>111</v>
      </c>
      <c r="Q34" s="572"/>
      <c r="R34" s="572"/>
      <c r="S34" s="572"/>
      <c r="T34" s="572"/>
      <c r="U34" s="573"/>
      <c r="V34" s="112" t="str">
        <f>IF(P35="","",IF(P36="","",IF(P36&gt;=P35,"○","☓")))</f>
        <v>○</v>
      </c>
      <c r="W34" s="571" t="s">
        <v>112</v>
      </c>
      <c r="X34" s="572"/>
      <c r="Y34" s="572"/>
      <c r="Z34" s="572"/>
      <c r="AA34" s="572"/>
      <c r="AB34" s="573"/>
      <c r="AC34" s="112" t="str">
        <f>IF(W35="","",IF(W36="","",IF(W36&gt;=W35,"○","☓")))</f>
        <v>○</v>
      </c>
      <c r="AD34" s="571" t="s">
        <v>113</v>
      </c>
      <c r="AE34" s="572"/>
      <c r="AF34" s="572"/>
      <c r="AG34" s="572"/>
      <c r="AH34" s="572"/>
      <c r="AI34" s="573"/>
      <c r="AJ34" s="112" t="str">
        <f>IF(AD35="","",IF(AD36="","",IF(AD36&gt;=AD35,"○","☓")))</f>
        <v>○</v>
      </c>
      <c r="AL34" s="594" t="s">
        <v>285</v>
      </c>
      <c r="AM34" s="594"/>
      <c r="AN34" s="594"/>
      <c r="AO34" s="594"/>
      <c r="AP34" s="594"/>
      <c r="AQ34" s="594"/>
      <c r="AR34" s="594"/>
      <c r="AS34" s="594"/>
      <c r="AT34" s="594"/>
      <c r="AU34" s="594"/>
      <c r="AV34" s="595"/>
    </row>
    <row r="35" spans="1:48" ht="18" customHeight="1" thickBot="1">
      <c r="A35" s="104" t="s">
        <v>25</v>
      </c>
      <c r="B35" s="520" t="s">
        <v>114</v>
      </c>
      <c r="C35" s="520"/>
      <c r="D35" s="521">
        <f>IF(V4=0,"",V4)</f>
        <v>5</v>
      </c>
      <c r="E35" s="521"/>
      <c r="F35" s="554" t="s">
        <v>184</v>
      </c>
      <c r="G35" s="554"/>
      <c r="H35" s="554"/>
      <c r="I35" s="554"/>
      <c r="J35" s="554"/>
      <c r="K35" s="554"/>
      <c r="L35" s="554"/>
      <c r="M35" s="554"/>
      <c r="N35" s="554"/>
      <c r="O35" s="555"/>
      <c r="P35" s="552">
        <f>IF('別紙様式3-2'!P7="","",'別紙様式3-2'!P7)</f>
        <v>38081062</v>
      </c>
      <c r="Q35" s="553"/>
      <c r="R35" s="553"/>
      <c r="S35" s="553"/>
      <c r="T35" s="553"/>
      <c r="U35" s="553"/>
      <c r="V35" s="113" t="s">
        <v>4</v>
      </c>
      <c r="W35" s="552">
        <f>IF('別紙様式3-2'!P8="","",'別紙様式3-2'!P8)</f>
        <v>9713054</v>
      </c>
      <c r="X35" s="553"/>
      <c r="Y35" s="553"/>
      <c r="Z35" s="553"/>
      <c r="AA35" s="553"/>
      <c r="AB35" s="553"/>
      <c r="AC35" s="113" t="s">
        <v>4</v>
      </c>
      <c r="AD35" s="552">
        <f>IF('別紙様式3-2'!P9="","",'別紙様式3-2'!P9)</f>
        <v>7011763</v>
      </c>
      <c r="AE35" s="553"/>
      <c r="AF35" s="553"/>
      <c r="AG35" s="553"/>
      <c r="AH35" s="553"/>
      <c r="AI35" s="553"/>
      <c r="AJ35" s="114" t="s">
        <v>4</v>
      </c>
    </row>
    <row r="36" spans="1:48" ht="30" customHeight="1" thickBot="1">
      <c r="A36" s="104" t="s">
        <v>26</v>
      </c>
      <c r="B36" s="565" t="s">
        <v>271</v>
      </c>
      <c r="C36" s="566"/>
      <c r="D36" s="566"/>
      <c r="E36" s="566"/>
      <c r="F36" s="566"/>
      <c r="G36" s="566"/>
      <c r="H36" s="566"/>
      <c r="I36" s="566"/>
      <c r="J36" s="566"/>
      <c r="K36" s="566"/>
      <c r="L36" s="566"/>
      <c r="M36" s="566"/>
      <c r="N36" s="566"/>
      <c r="O36" s="566"/>
      <c r="P36" s="443">
        <v>38883524</v>
      </c>
      <c r="Q36" s="444"/>
      <c r="R36" s="444"/>
      <c r="S36" s="444"/>
      <c r="T36" s="444"/>
      <c r="U36" s="445"/>
      <c r="V36" s="107" t="s">
        <v>4</v>
      </c>
      <c r="W36" s="446">
        <f>IFERROR(S76+Y76+AE76,"")</f>
        <v>10088663</v>
      </c>
      <c r="X36" s="447"/>
      <c r="Y36" s="447"/>
      <c r="Z36" s="447"/>
      <c r="AA36" s="447"/>
      <c r="AB36" s="448"/>
      <c r="AC36" s="115" t="s">
        <v>4</v>
      </c>
      <c r="AD36" s="446">
        <f>IFERROR(S94+S96,"")</f>
        <v>7407090</v>
      </c>
      <c r="AE36" s="447"/>
      <c r="AF36" s="447"/>
      <c r="AG36" s="447"/>
      <c r="AH36" s="447"/>
      <c r="AI36" s="448"/>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609" t="s">
        <v>114</v>
      </c>
      <c r="C39" s="609"/>
      <c r="D39" s="608">
        <f>IF(V4=0,"",V4)</f>
        <v>5</v>
      </c>
      <c r="E39" s="608"/>
      <c r="F39" s="603" t="s">
        <v>135</v>
      </c>
      <c r="G39" s="603"/>
      <c r="H39" s="603"/>
      <c r="I39" s="603"/>
      <c r="J39" s="603"/>
      <c r="K39" s="603"/>
      <c r="L39" s="603"/>
      <c r="M39" s="603"/>
      <c r="N39" s="603"/>
      <c r="O39" s="604"/>
      <c r="P39" s="568">
        <f>P40-P41</f>
        <v>267633483</v>
      </c>
      <c r="Q39" s="569"/>
      <c r="R39" s="569"/>
      <c r="S39" s="569"/>
      <c r="T39" s="569"/>
      <c r="U39" s="570"/>
      <c r="V39" s="108" t="s">
        <v>4</v>
      </c>
      <c r="W39" s="122" t="s">
        <v>177</v>
      </c>
      <c r="X39" s="584" t="str">
        <f>IF(P42="","",IF(P39="","",IF(P39&gt;=P42,"○","☓")))</f>
        <v>○</v>
      </c>
      <c r="Y39" s="449" t="s">
        <v>166</v>
      </c>
      <c r="Z39" s="118"/>
      <c r="AA39" s="118"/>
      <c r="AB39" s="118"/>
      <c r="AC39" s="120"/>
      <c r="AD39" s="118"/>
      <c r="AE39" s="118"/>
      <c r="AF39" s="118"/>
      <c r="AG39" s="118"/>
      <c r="AH39" s="118"/>
      <c r="AI39" s="118"/>
      <c r="AJ39" s="120"/>
      <c r="AL39" s="400" t="s">
        <v>284</v>
      </c>
      <c r="AM39" s="401"/>
      <c r="AN39" s="401"/>
      <c r="AO39" s="401"/>
      <c r="AP39" s="401"/>
      <c r="AQ39" s="401"/>
      <c r="AR39" s="401"/>
      <c r="AS39" s="401"/>
      <c r="AT39" s="401"/>
      <c r="AU39" s="401"/>
      <c r="AV39" s="402"/>
    </row>
    <row r="40" spans="1:48" ht="18.75" customHeight="1" thickBot="1">
      <c r="A40" s="592"/>
      <c r="B40" s="576" t="s">
        <v>185</v>
      </c>
      <c r="C40" s="576"/>
      <c r="D40" s="576"/>
      <c r="E40" s="576"/>
      <c r="F40" s="576"/>
      <c r="G40" s="576"/>
      <c r="H40" s="576"/>
      <c r="I40" s="576"/>
      <c r="J40" s="576"/>
      <c r="K40" s="576"/>
      <c r="L40" s="576"/>
      <c r="M40" s="576"/>
      <c r="N40" s="576"/>
      <c r="O40" s="414"/>
      <c r="P40" s="579">
        <v>324012760</v>
      </c>
      <c r="Q40" s="580"/>
      <c r="R40" s="580"/>
      <c r="S40" s="580"/>
      <c r="T40" s="580"/>
      <c r="U40" s="581"/>
      <c r="V40" s="108" t="s">
        <v>4</v>
      </c>
      <c r="W40" s="122"/>
      <c r="X40" s="585"/>
      <c r="Y40" s="449"/>
      <c r="Z40" s="118"/>
      <c r="AA40" s="118"/>
      <c r="AB40" s="118"/>
      <c r="AC40" s="120"/>
      <c r="AD40" s="118"/>
      <c r="AE40" s="118"/>
      <c r="AF40" s="118"/>
      <c r="AG40" s="118"/>
      <c r="AH40" s="118"/>
      <c r="AI40" s="118"/>
      <c r="AJ40" s="120"/>
      <c r="AL40" s="403"/>
      <c r="AM40" s="404"/>
      <c r="AN40" s="404"/>
      <c r="AO40" s="404"/>
      <c r="AP40" s="404"/>
      <c r="AQ40" s="404"/>
      <c r="AR40" s="404"/>
      <c r="AS40" s="404"/>
      <c r="AT40" s="404"/>
      <c r="AU40" s="404"/>
      <c r="AV40" s="405"/>
    </row>
    <row r="41" spans="1:48" ht="18.75" customHeight="1" thickBot="1">
      <c r="A41" s="593"/>
      <c r="B41" s="577" t="s">
        <v>186</v>
      </c>
      <c r="C41" s="577"/>
      <c r="D41" s="577"/>
      <c r="E41" s="577"/>
      <c r="F41" s="577"/>
      <c r="G41" s="577"/>
      <c r="H41" s="577"/>
      <c r="I41" s="577"/>
      <c r="J41" s="577"/>
      <c r="K41" s="577"/>
      <c r="L41" s="577"/>
      <c r="M41" s="577"/>
      <c r="N41" s="577"/>
      <c r="O41" s="578"/>
      <c r="P41" s="582">
        <f>P31</f>
        <v>56379277</v>
      </c>
      <c r="Q41" s="583"/>
      <c r="R41" s="583"/>
      <c r="S41" s="583"/>
      <c r="T41" s="583"/>
      <c r="U41" s="583"/>
      <c r="V41" s="123" t="s">
        <v>4</v>
      </c>
      <c r="W41" s="122"/>
      <c r="X41" s="585"/>
      <c r="Y41" s="449"/>
      <c r="Z41" s="118"/>
      <c r="AA41" s="118"/>
      <c r="AB41" s="118"/>
      <c r="AC41" s="120"/>
      <c r="AD41" s="118"/>
      <c r="AE41" s="118"/>
      <c r="AF41" s="118"/>
      <c r="AG41" s="118"/>
      <c r="AH41" s="118"/>
      <c r="AI41" s="118"/>
      <c r="AJ41" s="120"/>
      <c r="AL41" s="403"/>
      <c r="AM41" s="404"/>
      <c r="AN41" s="404"/>
      <c r="AO41" s="404"/>
      <c r="AP41" s="404"/>
      <c r="AQ41" s="404"/>
      <c r="AR41" s="404"/>
      <c r="AS41" s="404"/>
      <c r="AT41" s="404"/>
      <c r="AU41" s="404"/>
      <c r="AV41" s="405"/>
    </row>
    <row r="42" spans="1:48" ht="30.75" customHeight="1" thickBot="1">
      <c r="A42" s="121" t="s">
        <v>26</v>
      </c>
      <c r="B42" s="574" t="s">
        <v>272</v>
      </c>
      <c r="C42" s="575"/>
      <c r="D42" s="575"/>
      <c r="E42" s="575"/>
      <c r="F42" s="575"/>
      <c r="G42" s="575"/>
      <c r="H42" s="575"/>
      <c r="I42" s="575"/>
      <c r="J42" s="575"/>
      <c r="K42" s="575"/>
      <c r="L42" s="575"/>
      <c r="M42" s="575"/>
      <c r="N42" s="575"/>
      <c r="O42" s="575"/>
      <c r="P42" s="568">
        <f>P43-P44-P45-P46-P47</f>
        <v>255401776</v>
      </c>
      <c r="Q42" s="569"/>
      <c r="R42" s="569"/>
      <c r="S42" s="569"/>
      <c r="T42" s="569"/>
      <c r="U42" s="570"/>
      <c r="V42" s="124" t="s">
        <v>4</v>
      </c>
      <c r="W42" s="122" t="s">
        <v>177</v>
      </c>
      <c r="X42" s="586"/>
      <c r="Y42" s="449"/>
      <c r="Z42" s="118"/>
      <c r="AA42" s="118"/>
      <c r="AB42" s="118"/>
      <c r="AC42" s="120"/>
      <c r="AD42" s="118"/>
      <c r="AE42" s="118"/>
      <c r="AF42" s="118"/>
      <c r="AG42" s="118"/>
      <c r="AH42" s="118"/>
      <c r="AI42" s="118"/>
      <c r="AJ42" s="120"/>
      <c r="AL42" s="406"/>
      <c r="AM42" s="407"/>
      <c r="AN42" s="407"/>
      <c r="AO42" s="407"/>
      <c r="AP42" s="407"/>
      <c r="AQ42" s="407"/>
      <c r="AR42" s="407"/>
      <c r="AS42" s="407"/>
      <c r="AT42" s="407"/>
      <c r="AU42" s="407"/>
      <c r="AV42" s="408"/>
    </row>
    <row r="43" spans="1:48" ht="18.75" customHeight="1" thickBot="1">
      <c r="A43" s="596"/>
      <c r="B43" s="414" t="s">
        <v>130</v>
      </c>
      <c r="C43" s="415"/>
      <c r="D43" s="415"/>
      <c r="E43" s="415"/>
      <c r="F43" s="415"/>
      <c r="G43" s="415"/>
      <c r="H43" s="415"/>
      <c r="I43" s="415"/>
      <c r="J43" s="415"/>
      <c r="K43" s="415"/>
      <c r="L43" s="415"/>
      <c r="M43" s="415"/>
      <c r="N43" s="415"/>
      <c r="O43" s="450"/>
      <c r="P43" s="451">
        <v>323895307</v>
      </c>
      <c r="Q43" s="452"/>
      <c r="R43" s="452"/>
      <c r="S43" s="452"/>
      <c r="T43" s="452"/>
      <c r="U43" s="453"/>
      <c r="V43" s="108" t="s">
        <v>4</v>
      </c>
      <c r="W43" s="118"/>
      <c r="X43" s="118"/>
      <c r="Y43" s="118"/>
      <c r="Z43" s="118"/>
      <c r="AA43" s="118"/>
      <c r="AB43" s="118"/>
      <c r="AC43" s="120"/>
      <c r="AD43" s="118"/>
      <c r="AE43" s="118"/>
      <c r="AF43" s="118"/>
      <c r="AG43" s="118"/>
      <c r="AH43" s="118"/>
      <c r="AI43" s="118"/>
      <c r="AJ43" s="120"/>
    </row>
    <row r="44" spans="1:48" ht="18.75" customHeight="1" thickBot="1">
      <c r="A44" s="597"/>
      <c r="B44" s="414" t="s">
        <v>131</v>
      </c>
      <c r="C44" s="415"/>
      <c r="D44" s="415"/>
      <c r="E44" s="415"/>
      <c r="F44" s="415"/>
      <c r="G44" s="415"/>
      <c r="H44" s="415"/>
      <c r="I44" s="415"/>
      <c r="J44" s="415"/>
      <c r="K44" s="415"/>
      <c r="L44" s="415"/>
      <c r="M44" s="415"/>
      <c r="N44" s="415"/>
      <c r="O44" s="450"/>
      <c r="P44" s="451">
        <v>36672680</v>
      </c>
      <c r="Q44" s="452"/>
      <c r="R44" s="452"/>
      <c r="S44" s="452"/>
      <c r="T44" s="452"/>
      <c r="U44" s="453"/>
      <c r="V44" s="108" t="s">
        <v>4</v>
      </c>
      <c r="W44" s="118"/>
      <c r="X44" s="118"/>
      <c r="Y44" s="118"/>
      <c r="Z44" s="118"/>
      <c r="AA44" s="118"/>
      <c r="AB44" s="118"/>
      <c r="AC44" s="120"/>
      <c r="AD44" s="118"/>
      <c r="AE44" s="118"/>
      <c r="AF44" s="118"/>
      <c r="AG44" s="118"/>
      <c r="AH44" s="118"/>
      <c r="AI44" s="118"/>
      <c r="AJ44" s="120"/>
    </row>
    <row r="45" spans="1:48" ht="18.75" customHeight="1" thickBot="1">
      <c r="A45" s="597"/>
      <c r="B45" s="414" t="s">
        <v>132</v>
      </c>
      <c r="C45" s="415"/>
      <c r="D45" s="415"/>
      <c r="E45" s="415"/>
      <c r="F45" s="415"/>
      <c r="G45" s="415"/>
      <c r="H45" s="415"/>
      <c r="I45" s="415"/>
      <c r="J45" s="415"/>
      <c r="K45" s="415"/>
      <c r="L45" s="415"/>
      <c r="M45" s="415"/>
      <c r="N45" s="415"/>
      <c r="O45" s="450"/>
      <c r="P45" s="451">
        <v>9379554</v>
      </c>
      <c r="Q45" s="452"/>
      <c r="R45" s="452"/>
      <c r="S45" s="452"/>
      <c r="T45" s="452"/>
      <c r="U45" s="453"/>
      <c r="V45" s="108" t="s">
        <v>4</v>
      </c>
      <c r="W45" s="118"/>
      <c r="X45" s="118"/>
      <c r="Y45" s="118"/>
      <c r="Z45" s="118"/>
      <c r="AA45" s="118"/>
      <c r="AB45" s="118"/>
      <c r="AC45" s="120"/>
      <c r="AD45" s="118"/>
      <c r="AE45" s="118"/>
      <c r="AF45" s="118"/>
      <c r="AG45" s="118"/>
      <c r="AH45" s="118"/>
      <c r="AI45" s="118"/>
      <c r="AJ45" s="120"/>
    </row>
    <row r="46" spans="1:48" ht="30" customHeight="1" thickBot="1">
      <c r="A46" s="597"/>
      <c r="B46" s="601" t="s">
        <v>133</v>
      </c>
      <c r="C46" s="439"/>
      <c r="D46" s="439"/>
      <c r="E46" s="439"/>
      <c r="F46" s="439"/>
      <c r="G46" s="439"/>
      <c r="H46" s="439"/>
      <c r="I46" s="439"/>
      <c r="J46" s="439"/>
      <c r="K46" s="439"/>
      <c r="L46" s="439"/>
      <c r="M46" s="439"/>
      <c r="N46" s="439"/>
      <c r="O46" s="602"/>
      <c r="P46" s="451">
        <v>7312647</v>
      </c>
      <c r="Q46" s="452"/>
      <c r="R46" s="452"/>
      <c r="S46" s="452"/>
      <c r="T46" s="452"/>
      <c r="U46" s="453"/>
      <c r="V46" s="108" t="s">
        <v>4</v>
      </c>
      <c r="W46" s="118"/>
      <c r="X46" s="118"/>
      <c r="Y46" s="118"/>
      <c r="Z46" s="118"/>
      <c r="AA46" s="118"/>
      <c r="AB46" s="118"/>
      <c r="AC46" s="120"/>
      <c r="AD46" s="118"/>
      <c r="AE46" s="118"/>
      <c r="AF46" s="118"/>
      <c r="AG46" s="118"/>
      <c r="AH46" s="118"/>
      <c r="AI46" s="118"/>
      <c r="AJ46" s="120"/>
    </row>
    <row r="47" spans="1:48" ht="30" customHeight="1" thickBot="1">
      <c r="A47" s="598"/>
      <c r="B47" s="599" t="s">
        <v>134</v>
      </c>
      <c r="C47" s="441"/>
      <c r="D47" s="441"/>
      <c r="E47" s="441"/>
      <c r="F47" s="441"/>
      <c r="G47" s="441"/>
      <c r="H47" s="441"/>
      <c r="I47" s="441"/>
      <c r="J47" s="441"/>
      <c r="K47" s="441"/>
      <c r="L47" s="441"/>
      <c r="M47" s="441"/>
      <c r="N47" s="441"/>
      <c r="O47" s="600"/>
      <c r="P47" s="451">
        <v>15128650</v>
      </c>
      <c r="Q47" s="452"/>
      <c r="R47" s="452"/>
      <c r="S47" s="452"/>
      <c r="T47" s="452"/>
      <c r="U47" s="453"/>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06" t="s">
        <v>245</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S50" s="71"/>
    </row>
    <row r="51" spans="1:50" s="66" customFormat="1" ht="23.25" customHeight="1">
      <c r="A51" s="126" t="s">
        <v>120</v>
      </c>
      <c r="B51" s="506" t="s">
        <v>319</v>
      </c>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S51" s="71"/>
    </row>
    <row r="52" spans="1:50" s="66" customFormat="1" ht="45.75" customHeight="1">
      <c r="A52" s="126" t="s">
        <v>121</v>
      </c>
      <c r="B52" s="506" t="s">
        <v>201</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S52" s="71"/>
    </row>
    <row r="53" spans="1:50" ht="33.75" customHeight="1">
      <c r="A53" s="127" t="s">
        <v>120</v>
      </c>
      <c r="B53" s="587" t="s">
        <v>242</v>
      </c>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7"/>
      <c r="AX53" s="66"/>
    </row>
    <row r="54" spans="1:50" ht="45" customHeight="1">
      <c r="A54" s="127" t="s">
        <v>120</v>
      </c>
      <c r="B54" s="587" t="s">
        <v>318</v>
      </c>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7"/>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43" t="s">
        <v>152</v>
      </c>
      <c r="B58" s="544"/>
      <c r="C58" s="544"/>
      <c r="D58" s="545"/>
      <c r="E58" s="605"/>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7"/>
      <c r="AK58" s="66"/>
      <c r="AS58" s="81"/>
    </row>
    <row r="59" spans="1:50" ht="47.25" customHeight="1" thickBot="1">
      <c r="A59" s="543" t="s">
        <v>153</v>
      </c>
      <c r="B59" s="544"/>
      <c r="C59" s="544"/>
      <c r="D59" s="545"/>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546" t="s">
        <v>243</v>
      </c>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46" t="s">
        <v>315</v>
      </c>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546"/>
      <c r="AK63" s="546"/>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46" t="s">
        <v>307</v>
      </c>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546"/>
      <c r="AK65" s="139"/>
      <c r="AS65" s="136"/>
    </row>
    <row r="66" spans="1:50" s="135" customFormat="1" ht="23.25" customHeight="1">
      <c r="A66" s="138" t="s">
        <v>260</v>
      </c>
      <c r="B66" s="546" t="s">
        <v>308</v>
      </c>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139"/>
      <c r="AS66" s="136"/>
    </row>
    <row r="67" spans="1:50" s="135" customFormat="1" ht="11.25" customHeight="1">
      <c r="A67" s="138" t="s">
        <v>261</v>
      </c>
      <c r="B67" s="546" t="s">
        <v>264</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139"/>
      <c r="AS67" s="136"/>
    </row>
    <row r="68" spans="1:50" s="135" customFormat="1" ht="22.5" customHeight="1">
      <c r="A68" s="138" t="s">
        <v>262</v>
      </c>
      <c r="B68" s="546" t="s">
        <v>273</v>
      </c>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6"/>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46" t="s">
        <v>321</v>
      </c>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c r="AJ70" s="54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281</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6" t="s">
        <v>137</v>
      </c>
      <c r="T73" s="667"/>
      <c r="U73" s="667"/>
      <c r="V73" s="667"/>
      <c r="W73" s="667"/>
      <c r="X73" s="668"/>
      <c r="Y73" s="665" t="s">
        <v>138</v>
      </c>
      <c r="Z73" s="665"/>
      <c r="AA73" s="665"/>
      <c r="AB73" s="665"/>
      <c r="AC73" s="665"/>
      <c r="AD73" s="665"/>
      <c r="AE73" s="665" t="s">
        <v>139</v>
      </c>
      <c r="AF73" s="665"/>
      <c r="AG73" s="665"/>
      <c r="AH73" s="665"/>
      <c r="AI73" s="665"/>
      <c r="AJ73" s="665"/>
    </row>
    <row r="74" spans="1:50" s="66" customFormat="1" ht="28.5" customHeight="1" thickBot="1">
      <c r="A74" s="681" t="s">
        <v>274</v>
      </c>
      <c r="B74" s="682"/>
      <c r="C74" s="682"/>
      <c r="D74" s="682"/>
      <c r="E74" s="682"/>
      <c r="F74" s="682"/>
      <c r="G74" s="682"/>
      <c r="H74" s="682"/>
      <c r="I74" s="682"/>
      <c r="J74" s="682"/>
      <c r="K74" s="682"/>
      <c r="L74" s="682"/>
      <c r="M74" s="682"/>
      <c r="N74" s="682"/>
      <c r="O74" s="682"/>
      <c r="P74" s="682"/>
      <c r="Q74" s="682"/>
      <c r="R74" s="682"/>
      <c r="S74" s="679" t="b">
        <v>1</v>
      </c>
      <c r="T74" s="680"/>
      <c r="U74" s="680"/>
      <c r="V74" s="680"/>
      <c r="W74" s="680"/>
      <c r="X74" s="50"/>
      <c r="Y74" s="547" t="b">
        <v>1</v>
      </c>
      <c r="Z74" s="547"/>
      <c r="AA74" s="547"/>
      <c r="AB74" s="547"/>
      <c r="AC74" s="547"/>
      <c r="AD74" s="51"/>
      <c r="AE74" s="547" t="b">
        <v>1</v>
      </c>
      <c r="AF74" s="547"/>
      <c r="AG74" s="547"/>
      <c r="AH74" s="547"/>
      <c r="AI74" s="548"/>
      <c r="AJ74" s="150" t="str">
        <f>IF(M18="○", IF(OR(AND(NOT(S74),NOT(Y74),AE74),AND(NOT(S74),NOT(Y74),NOT(AE74))),"×","○"),"")</f>
        <v>○</v>
      </c>
      <c r="AK74" s="669"/>
      <c r="AL74" s="645" t="s">
        <v>216</v>
      </c>
      <c r="AM74" s="646"/>
      <c r="AN74" s="646"/>
      <c r="AO74" s="646"/>
      <c r="AP74" s="646"/>
      <c r="AQ74" s="646"/>
      <c r="AR74" s="646"/>
      <c r="AS74" s="646"/>
      <c r="AT74" s="646"/>
      <c r="AU74" s="646"/>
      <c r="AV74" s="647"/>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30">
        <v>17.5</v>
      </c>
      <c r="T75" s="613"/>
      <c r="U75" s="613"/>
      <c r="V75" s="613"/>
      <c r="W75" s="613"/>
      <c r="X75" s="52" t="s">
        <v>136</v>
      </c>
      <c r="Y75" s="613">
        <v>27.2</v>
      </c>
      <c r="Z75" s="613"/>
      <c r="AA75" s="613"/>
      <c r="AB75" s="613"/>
      <c r="AC75" s="613"/>
      <c r="AD75" s="52" t="s">
        <v>136</v>
      </c>
      <c r="AE75" s="613">
        <v>9</v>
      </c>
      <c r="AF75" s="613"/>
      <c r="AG75" s="613"/>
      <c r="AH75" s="613"/>
      <c r="AI75" s="613"/>
      <c r="AJ75" s="155" t="s">
        <v>5</v>
      </c>
      <c r="AK75" s="669"/>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614">
        <v>3996256</v>
      </c>
      <c r="T76" s="615"/>
      <c r="U76" s="615"/>
      <c r="V76" s="615"/>
      <c r="W76" s="615"/>
      <c r="X76" s="53" t="s">
        <v>4</v>
      </c>
      <c r="Y76" s="615">
        <v>5257986</v>
      </c>
      <c r="Z76" s="615"/>
      <c r="AA76" s="615"/>
      <c r="AB76" s="615"/>
      <c r="AC76" s="615"/>
      <c r="AD76" s="53" t="s">
        <v>140</v>
      </c>
      <c r="AE76" s="615">
        <v>834421</v>
      </c>
      <c r="AF76" s="615"/>
      <c r="AG76" s="615"/>
      <c r="AH76" s="615"/>
      <c r="AI76" s="615"/>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27">
        <f>S76/(S75*12)</f>
        <v>19029.790476190476</v>
      </c>
      <c r="T77" s="628"/>
      <c r="U77" s="628"/>
      <c r="V77" s="628"/>
      <c r="W77" s="629"/>
      <c r="X77" s="164" t="s">
        <v>140</v>
      </c>
      <c r="Y77" s="628">
        <f>Y76/(Y75*12)</f>
        <v>16109.025735294119</v>
      </c>
      <c r="Z77" s="628"/>
      <c r="AA77" s="628"/>
      <c r="AB77" s="628"/>
      <c r="AC77" s="629"/>
      <c r="AD77" s="164" t="s">
        <v>140</v>
      </c>
      <c r="AE77" s="628">
        <f>AE76/(AE75*12)</f>
        <v>7726.1203703703704</v>
      </c>
      <c r="AF77" s="628"/>
      <c r="AG77" s="628"/>
      <c r="AH77" s="628"/>
      <c r="AI77" s="629"/>
      <c r="AJ77" s="165" t="s">
        <v>140</v>
      </c>
      <c r="AK77" s="643" t="s">
        <v>287</v>
      </c>
    </row>
    <row r="78" spans="1:50" s="66" customFormat="1" ht="15.75" customHeight="1" thickBot="1">
      <c r="A78" s="619" t="s">
        <v>174</v>
      </c>
      <c r="B78" s="620"/>
      <c r="C78" s="620"/>
      <c r="D78" s="620"/>
      <c r="E78" s="620"/>
      <c r="F78" s="620"/>
      <c r="G78" s="620"/>
      <c r="H78" s="620"/>
      <c r="I78" s="620"/>
      <c r="J78" s="620"/>
      <c r="K78" s="620"/>
      <c r="L78" s="620"/>
      <c r="M78" s="620"/>
      <c r="N78" s="620"/>
      <c r="O78" s="620"/>
      <c r="P78" s="620"/>
      <c r="Q78" s="620"/>
      <c r="R78" s="631"/>
      <c r="S78" s="641" t="s">
        <v>128</v>
      </c>
      <c r="T78" s="635">
        <f>IF(Y77, S77/Y77, 1)</f>
        <v>1.181312314530425</v>
      </c>
      <c r="U78" s="636"/>
      <c r="V78" s="637"/>
      <c r="W78" s="648" t="s">
        <v>129</v>
      </c>
      <c r="X78" s="655"/>
      <c r="Y78" s="650" t="s">
        <v>128</v>
      </c>
      <c r="Z78" s="635">
        <f>IF(Y77,1,0)</f>
        <v>1</v>
      </c>
      <c r="AA78" s="636"/>
      <c r="AB78" s="637"/>
      <c r="AC78" s="648" t="s">
        <v>129</v>
      </c>
      <c r="AD78" s="655"/>
      <c r="AE78" s="650" t="s">
        <v>128</v>
      </c>
      <c r="AF78" s="635">
        <f>IF(Y77, AE77/Y77, IF(AE77, AE77/S77, 0))</f>
        <v>0.47961437875431556</v>
      </c>
      <c r="AG78" s="636"/>
      <c r="AH78" s="637"/>
      <c r="AI78" s="653" t="s">
        <v>129</v>
      </c>
      <c r="AJ78" s="166" t="str">
        <f>IF(M18="○", IF(AND(S74=TRUE, Y74=TRUE), IF(AND(T78&gt;Z78, Z78&gt;0),"○","×"),""),"")</f>
        <v>○</v>
      </c>
      <c r="AK78" s="643"/>
      <c r="AL78" s="645" t="s">
        <v>288</v>
      </c>
      <c r="AM78" s="594"/>
      <c r="AN78" s="594"/>
      <c r="AO78" s="594"/>
      <c r="AP78" s="594"/>
      <c r="AQ78" s="594"/>
      <c r="AR78" s="594"/>
      <c r="AS78" s="594"/>
      <c r="AT78" s="594"/>
      <c r="AU78" s="594"/>
      <c r="AV78" s="595"/>
    </row>
    <row r="79" spans="1:50" s="66" customFormat="1" ht="17.25" customHeight="1" thickBot="1">
      <c r="A79" s="632"/>
      <c r="B79" s="633"/>
      <c r="C79" s="633"/>
      <c r="D79" s="633"/>
      <c r="E79" s="633"/>
      <c r="F79" s="633"/>
      <c r="G79" s="633"/>
      <c r="H79" s="633"/>
      <c r="I79" s="633"/>
      <c r="J79" s="633"/>
      <c r="K79" s="633"/>
      <c r="L79" s="633"/>
      <c r="M79" s="633"/>
      <c r="N79" s="633"/>
      <c r="O79" s="633"/>
      <c r="P79" s="633"/>
      <c r="Q79" s="633"/>
      <c r="R79" s="634"/>
      <c r="S79" s="642"/>
      <c r="T79" s="638"/>
      <c r="U79" s="639"/>
      <c r="V79" s="640"/>
      <c r="W79" s="649"/>
      <c r="X79" s="656"/>
      <c r="Y79" s="651"/>
      <c r="Z79" s="638"/>
      <c r="AA79" s="639"/>
      <c r="AB79" s="640"/>
      <c r="AC79" s="652"/>
      <c r="AD79" s="656"/>
      <c r="AE79" s="651"/>
      <c r="AF79" s="638"/>
      <c r="AG79" s="639"/>
      <c r="AH79" s="640"/>
      <c r="AI79" s="654"/>
      <c r="AJ79" s="167" t="str">
        <f>IF(M18="○", IF(AND(Y74=TRUE,AE74=TRUE), IF(AND(Y80="",AE80=""), IF(AND(Z78&gt;=2*AF78, AF78&gt;0),"○","×"), IF(AND(Y80&gt;=AE80,Z78&gt;0, AF78&gt;0), "○","×")),IF(AND(S74=TRUE,AE74=TRUE),IF(AND(Y80&gt;=AE80, AE80&gt;0), IF(AND(T78&gt;2*AF78, AF78&gt;0), "○", "×"),"×"),"")),"")</f>
        <v>○</v>
      </c>
      <c r="AK79" s="644" t="s">
        <v>187</v>
      </c>
      <c r="AL79" s="645" t="s">
        <v>316</v>
      </c>
      <c r="AM79" s="594"/>
      <c r="AN79" s="594"/>
      <c r="AO79" s="594"/>
      <c r="AP79" s="594"/>
      <c r="AQ79" s="594"/>
      <c r="AR79" s="594"/>
      <c r="AS79" s="594"/>
      <c r="AT79" s="594"/>
      <c r="AU79" s="594"/>
      <c r="AV79" s="595"/>
      <c r="AX79" s="19"/>
    </row>
    <row r="80" spans="1:50" s="66" customFormat="1" ht="27" customHeight="1" thickBot="1">
      <c r="A80" s="619" t="s">
        <v>275</v>
      </c>
      <c r="B80" s="620"/>
      <c r="C80" s="620"/>
      <c r="D80" s="620"/>
      <c r="E80" s="620"/>
      <c r="F80" s="620"/>
      <c r="G80" s="620"/>
      <c r="H80" s="620"/>
      <c r="I80" s="620"/>
      <c r="J80" s="620"/>
      <c r="K80" s="620"/>
      <c r="L80" s="620"/>
      <c r="M80" s="620"/>
      <c r="N80" s="620"/>
      <c r="O80" s="620"/>
      <c r="P80" s="620"/>
      <c r="Q80" s="620"/>
      <c r="R80" s="620"/>
      <c r="S80" s="670"/>
      <c r="T80" s="671"/>
      <c r="U80" s="671"/>
      <c r="V80" s="671"/>
      <c r="W80" s="672"/>
      <c r="X80" s="672"/>
      <c r="Y80" s="615"/>
      <c r="Z80" s="626"/>
      <c r="AA80" s="626"/>
      <c r="AB80" s="626"/>
      <c r="AC80" s="615"/>
      <c r="AD80" s="168" t="s">
        <v>4</v>
      </c>
      <c r="AE80" s="673"/>
      <c r="AF80" s="674"/>
      <c r="AG80" s="674"/>
      <c r="AH80" s="674"/>
      <c r="AI80" s="673"/>
      <c r="AJ80" s="169" t="s">
        <v>4</v>
      </c>
      <c r="AK80" s="644"/>
      <c r="AO80" s="170"/>
      <c r="AP80" s="170"/>
      <c r="AQ80" s="170"/>
      <c r="AR80" s="170"/>
      <c r="AS80" s="170"/>
      <c r="AT80" s="171"/>
      <c r="AU80" s="171"/>
      <c r="AV80" s="171"/>
    </row>
    <row r="81" spans="1:48" s="66" customFormat="1" ht="20.25" customHeight="1" thickBot="1">
      <c r="A81" s="528" t="s">
        <v>162</v>
      </c>
      <c r="B81" s="529"/>
      <c r="C81" s="529"/>
      <c r="D81" s="529"/>
      <c r="E81" s="529"/>
      <c r="F81" s="529"/>
      <c r="G81" s="529"/>
      <c r="H81" s="529"/>
      <c r="I81" s="529"/>
      <c r="J81" s="529"/>
      <c r="K81" s="529"/>
      <c r="L81" s="529"/>
      <c r="M81" s="529"/>
      <c r="N81" s="529"/>
      <c r="O81" s="529"/>
      <c r="P81" s="529"/>
      <c r="Q81" s="529"/>
      <c r="R81" s="529"/>
      <c r="S81" s="616"/>
      <c r="T81" s="616"/>
      <c r="U81" s="616"/>
      <c r="V81" s="616"/>
      <c r="W81" s="616"/>
      <c r="X81" s="616"/>
      <c r="Y81" s="624">
        <f>S76+Y76+AE76</f>
        <v>10088663</v>
      </c>
      <c r="Z81" s="625"/>
      <c r="AA81" s="625"/>
      <c r="AB81" s="625"/>
      <c r="AC81" s="625"/>
      <c r="AD81" s="172" t="s">
        <v>4</v>
      </c>
      <c r="AK81"/>
      <c r="AO81" s="170"/>
      <c r="AP81" s="170"/>
      <c r="AQ81" s="170"/>
      <c r="AR81" s="170"/>
      <c r="AS81" s="170"/>
      <c r="AT81" s="171"/>
      <c r="AU81" s="171"/>
      <c r="AV81" s="171"/>
    </row>
    <row r="82" spans="1:48" s="66" customFormat="1" ht="27" customHeight="1" thickBot="1">
      <c r="A82" s="617" t="s">
        <v>202</v>
      </c>
      <c r="B82" s="618"/>
      <c r="C82" s="618"/>
      <c r="D82" s="618"/>
      <c r="E82" s="618"/>
      <c r="F82" s="618"/>
      <c r="G82" s="618"/>
      <c r="H82" s="618"/>
      <c r="I82" s="618"/>
      <c r="J82" s="618"/>
      <c r="K82" s="618"/>
      <c r="L82" s="618"/>
      <c r="M82" s="618"/>
      <c r="N82" s="618"/>
      <c r="O82" s="618"/>
      <c r="P82" s="618"/>
      <c r="Q82" s="618"/>
      <c r="R82" s="618"/>
      <c r="S82" s="618"/>
      <c r="T82" s="618"/>
      <c r="U82" s="618"/>
      <c r="V82" s="618"/>
      <c r="W82" s="618"/>
      <c r="X82" s="618"/>
      <c r="Y82" s="621">
        <v>4260000</v>
      </c>
      <c r="Z82" s="622"/>
      <c r="AA82" s="622"/>
      <c r="AB82" s="622"/>
      <c r="AC82" s="623"/>
      <c r="AD82" s="173" t="s">
        <v>4</v>
      </c>
      <c r="AE82" s="79" t="s">
        <v>170</v>
      </c>
      <c r="AF82" s="174" t="str">
        <f>IF(M18="○", IF(Y82, IF(Y82&lt;=4400000,"○","☓"),""),"")</f>
        <v>○</v>
      </c>
      <c r="AG82" s="175" t="s">
        <v>175</v>
      </c>
      <c r="AL82" s="645" t="s">
        <v>286</v>
      </c>
      <c r="AM82" s="594"/>
      <c r="AN82" s="594"/>
      <c r="AO82" s="594"/>
      <c r="AP82" s="594"/>
      <c r="AQ82" s="594"/>
      <c r="AR82" s="594"/>
      <c r="AS82" s="594"/>
      <c r="AT82" s="594"/>
      <c r="AU82" s="594"/>
      <c r="AV82" s="595"/>
    </row>
    <row r="83" spans="1:48" s="66" customFormat="1" ht="27.75" customHeight="1">
      <c r="A83" s="457" t="s">
        <v>194</v>
      </c>
      <c r="B83" s="439"/>
      <c r="C83" s="439"/>
      <c r="D83" s="439"/>
      <c r="E83" s="439"/>
      <c r="F83" s="439"/>
      <c r="G83" s="439"/>
      <c r="H83" s="439"/>
      <c r="I83" s="439"/>
      <c r="J83" s="439"/>
      <c r="K83" s="439"/>
      <c r="L83" s="439"/>
      <c r="M83" s="439"/>
      <c r="N83" s="439"/>
      <c r="O83" s="439"/>
      <c r="P83" s="439"/>
      <c r="Q83" s="439"/>
      <c r="R83" s="439"/>
      <c r="S83" s="439"/>
      <c r="T83" s="439"/>
      <c r="U83" s="439"/>
      <c r="V83" s="439"/>
      <c r="W83" s="439"/>
      <c r="X83" s="439"/>
      <c r="Y83" s="470">
        <f>SUM('別紙様式3-2'!U19:U118)</f>
        <v>3</v>
      </c>
      <c r="Z83" s="471"/>
      <c r="AA83" s="471"/>
      <c r="AB83" s="471"/>
      <c r="AC83" s="471"/>
      <c r="AD83" s="173" t="s">
        <v>169</v>
      </c>
      <c r="AE83" s="176" t="s">
        <v>170</v>
      </c>
      <c r="AF83" s="610" t="str">
        <f>IF(M18="○", IF(OR(Y83&gt;=Y84, OR(A86,A87,A88,A89)=TRUE),"○","×"),"")</f>
        <v>○</v>
      </c>
      <c r="AG83" s="612" t="s">
        <v>176</v>
      </c>
      <c r="AL83" s="400" t="s">
        <v>193</v>
      </c>
      <c r="AM83" s="401"/>
      <c r="AN83" s="401"/>
      <c r="AO83" s="401"/>
      <c r="AP83" s="401"/>
      <c r="AQ83" s="401"/>
      <c r="AR83" s="401"/>
      <c r="AS83" s="401"/>
      <c r="AT83" s="401"/>
      <c r="AU83" s="401"/>
      <c r="AV83" s="402"/>
    </row>
    <row r="84" spans="1:48" s="66" customFormat="1" ht="28.5" customHeight="1" thickBot="1">
      <c r="A84" s="677" t="s">
        <v>234</v>
      </c>
      <c r="B84" s="678"/>
      <c r="C84" s="678"/>
      <c r="D84" s="678"/>
      <c r="E84" s="678"/>
      <c r="F84" s="678"/>
      <c r="G84" s="678"/>
      <c r="H84" s="678"/>
      <c r="I84" s="678"/>
      <c r="J84" s="678"/>
      <c r="K84" s="678"/>
      <c r="L84" s="678"/>
      <c r="M84" s="678"/>
      <c r="N84" s="678"/>
      <c r="O84" s="678"/>
      <c r="P84" s="678"/>
      <c r="Q84" s="678"/>
      <c r="R84" s="678"/>
      <c r="S84" s="678"/>
      <c r="T84" s="678"/>
      <c r="U84" s="678"/>
      <c r="V84" s="678"/>
      <c r="W84" s="678"/>
      <c r="X84" s="678"/>
      <c r="Y84" s="675">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6"/>
      <c r="AA84" s="676"/>
      <c r="AB84" s="676"/>
      <c r="AC84" s="676"/>
      <c r="AD84" s="177" t="s">
        <v>203</v>
      </c>
      <c r="AE84" s="176" t="s">
        <v>170</v>
      </c>
      <c r="AF84" s="611"/>
      <c r="AG84" s="612"/>
      <c r="AL84" s="406"/>
      <c r="AM84" s="407"/>
      <c r="AN84" s="407"/>
      <c r="AO84" s="407"/>
      <c r="AP84" s="407"/>
      <c r="AQ84" s="407"/>
      <c r="AR84" s="407"/>
      <c r="AS84" s="407"/>
      <c r="AT84" s="407"/>
      <c r="AU84" s="407"/>
      <c r="AV84" s="408"/>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62" t="s">
        <v>70</v>
      </c>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187"/>
      <c r="AK88" s="188"/>
      <c r="AQ88" s="71"/>
    </row>
    <row r="89" spans="1:48" s="66" customFormat="1" ht="18" customHeight="1" thickBot="1">
      <c r="A89" s="54" t="b">
        <v>0</v>
      </c>
      <c r="B89" s="183" t="s">
        <v>27</v>
      </c>
      <c r="C89" s="184"/>
      <c r="D89" s="184" t="s">
        <v>28</v>
      </c>
      <c r="E89" s="658"/>
      <c r="F89" s="658"/>
      <c r="G89" s="658"/>
      <c r="H89" s="658"/>
      <c r="I89" s="658"/>
      <c r="J89" s="658"/>
      <c r="K89" s="658"/>
      <c r="L89" s="658"/>
      <c r="M89" s="658"/>
      <c r="N89" s="658"/>
      <c r="O89" s="658"/>
      <c r="P89" s="658"/>
      <c r="Q89" s="658"/>
      <c r="R89" s="658"/>
      <c r="S89" s="658"/>
      <c r="T89" s="658"/>
      <c r="U89" s="658"/>
      <c r="V89" s="658"/>
      <c r="W89" s="658"/>
      <c r="X89" s="658"/>
      <c r="Y89" s="658"/>
      <c r="Z89" s="658"/>
      <c r="AA89" s="658"/>
      <c r="AB89" s="658"/>
      <c r="AC89" s="658"/>
      <c r="AD89" s="658"/>
      <c r="AE89" s="658"/>
      <c r="AF89" s="658"/>
      <c r="AG89" s="189" t="s">
        <v>29</v>
      </c>
      <c r="AH89" s="73"/>
      <c r="AJ89" s="79"/>
      <c r="AQ89" s="71"/>
    </row>
    <row r="90" spans="1:48" s="66" customFormat="1" ht="18" customHeight="1" thickBot="1">
      <c r="A90" s="662" t="s">
        <v>280</v>
      </c>
      <c r="B90" s="663"/>
      <c r="C90" s="663"/>
      <c r="D90" s="663"/>
      <c r="E90" s="663"/>
      <c r="F90" s="663"/>
      <c r="G90" s="663"/>
      <c r="H90" s="663"/>
      <c r="I90" s="663"/>
      <c r="J90" s="663"/>
      <c r="K90" s="663"/>
      <c r="L90" s="664"/>
      <c r="M90" s="659"/>
      <c r="N90" s="660"/>
      <c r="O90" s="660"/>
      <c r="P90" s="660"/>
      <c r="Q90" s="660"/>
      <c r="R90" s="660"/>
      <c r="S90" s="660"/>
      <c r="T90" s="660"/>
      <c r="U90" s="660"/>
      <c r="V90" s="660"/>
      <c r="W90" s="660"/>
      <c r="X90" s="660"/>
      <c r="Y90" s="660"/>
      <c r="Z90" s="660"/>
      <c r="AA90" s="660"/>
      <c r="AB90" s="660"/>
      <c r="AC90" s="660"/>
      <c r="AD90" s="660"/>
      <c r="AE90" s="660"/>
      <c r="AF90" s="660"/>
      <c r="AG90" s="660"/>
      <c r="AH90" s="660"/>
      <c r="AI90" s="661"/>
      <c r="AJ90" s="167" t="str">
        <f>IF(S74=FALSE, IF(M90&lt;&gt;"","○","×"),"")</f>
        <v/>
      </c>
      <c r="AL90" s="645" t="s">
        <v>236</v>
      </c>
      <c r="AM90" s="594"/>
      <c r="AN90" s="594"/>
      <c r="AO90" s="594"/>
      <c r="AP90" s="594"/>
      <c r="AQ90" s="594"/>
      <c r="AR90" s="594"/>
      <c r="AS90" s="594"/>
      <c r="AT90" s="594"/>
      <c r="AU90" s="594"/>
      <c r="AV90" s="595"/>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3" t="s">
        <v>317</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row>
    <row r="93" spans="1:48" ht="21" customHeight="1" thickBot="1">
      <c r="A93" s="141" t="s">
        <v>282</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4" t="s">
        <v>167</v>
      </c>
      <c r="B94" s="485"/>
      <c r="C94" s="196" t="s">
        <v>180</v>
      </c>
      <c r="D94" s="197"/>
      <c r="E94" s="197"/>
      <c r="F94" s="197"/>
      <c r="G94" s="197"/>
      <c r="H94" s="197"/>
      <c r="I94" s="197"/>
      <c r="J94" s="197"/>
      <c r="K94" s="197"/>
      <c r="L94" s="197"/>
      <c r="M94" s="197"/>
      <c r="N94" s="197"/>
      <c r="O94" s="197"/>
      <c r="P94" s="197"/>
      <c r="Q94" s="197"/>
      <c r="R94" s="198"/>
      <c r="S94" s="479">
        <v>6081285</v>
      </c>
      <c r="T94" s="480"/>
      <c r="U94" s="480"/>
      <c r="V94" s="480"/>
      <c r="W94" s="481"/>
      <c r="X94" s="199" t="s">
        <v>4</v>
      </c>
      <c r="Y94" s="200"/>
      <c r="Z94" s="201"/>
      <c r="AA94" s="202"/>
      <c r="AB94" s="203"/>
      <c r="AC94" s="203"/>
      <c r="AD94" s="204"/>
      <c r="AE94" s="205"/>
      <c r="AF94" s="206"/>
      <c r="AJ94" s="194"/>
      <c r="AK94" s="194"/>
    </row>
    <row r="95" spans="1:48" ht="27" customHeight="1" thickBot="1">
      <c r="A95" s="486"/>
      <c r="B95" s="487"/>
      <c r="C95" s="207"/>
      <c r="D95" s="472" t="s">
        <v>320</v>
      </c>
      <c r="E95" s="472"/>
      <c r="F95" s="472"/>
      <c r="G95" s="472"/>
      <c r="H95" s="472"/>
      <c r="I95" s="472"/>
      <c r="J95" s="472"/>
      <c r="K95" s="472"/>
      <c r="L95" s="472"/>
      <c r="M95" s="472"/>
      <c r="N95" s="472"/>
      <c r="O95" s="472"/>
      <c r="P95" s="472"/>
      <c r="Q95" s="472"/>
      <c r="R95" s="472"/>
      <c r="S95" s="473">
        <v>4321269</v>
      </c>
      <c r="T95" s="474"/>
      <c r="U95" s="474"/>
      <c r="V95" s="474"/>
      <c r="W95" s="475"/>
      <c r="X95" s="208" t="s">
        <v>4</v>
      </c>
      <c r="Y95" s="209" t="s">
        <v>28</v>
      </c>
      <c r="Z95" s="495">
        <f>IFERROR(S95/S94*100,0)</f>
        <v>71.05848517213056</v>
      </c>
      <c r="AA95" s="496"/>
      <c r="AB95" s="497"/>
      <c r="AC95" s="194" t="s">
        <v>29</v>
      </c>
      <c r="AD95" s="210" t="s">
        <v>116</v>
      </c>
      <c r="AE95" s="211" t="s">
        <v>170</v>
      </c>
      <c r="AF95" s="174" t="str">
        <f>IF(X18="○", IF(Z95=0,"",IF(Z95&gt;=200/3,"○","×")),"")</f>
        <v>○</v>
      </c>
      <c r="AG95" s="657" t="s">
        <v>195</v>
      </c>
      <c r="AJ95" s="194"/>
      <c r="AK95" s="194"/>
      <c r="AL95" s="645" t="s">
        <v>289</v>
      </c>
      <c r="AM95" s="646"/>
      <c r="AN95" s="646"/>
      <c r="AO95" s="646"/>
      <c r="AP95" s="646"/>
      <c r="AQ95" s="646"/>
      <c r="AR95" s="646"/>
      <c r="AS95" s="646"/>
      <c r="AT95" s="646"/>
      <c r="AU95" s="646"/>
      <c r="AV95" s="647"/>
    </row>
    <row r="96" spans="1:48" ht="18.75" customHeight="1" thickBot="1">
      <c r="A96" s="488" t="s">
        <v>219</v>
      </c>
      <c r="B96" s="489"/>
      <c r="C96" s="196" t="s">
        <v>181</v>
      </c>
      <c r="D96" s="197"/>
      <c r="E96" s="197"/>
      <c r="F96" s="197"/>
      <c r="G96" s="197"/>
      <c r="H96" s="197"/>
      <c r="I96" s="197"/>
      <c r="J96" s="197"/>
      <c r="K96" s="197"/>
      <c r="L96" s="197"/>
      <c r="M96" s="197"/>
      <c r="N96" s="197"/>
      <c r="O96" s="197"/>
      <c r="P96" s="197"/>
      <c r="Q96" s="197"/>
      <c r="R96" s="212"/>
      <c r="S96" s="473">
        <v>1325805</v>
      </c>
      <c r="T96" s="474"/>
      <c r="U96" s="474"/>
      <c r="V96" s="474"/>
      <c r="W96" s="475"/>
      <c r="X96" s="213" t="s">
        <v>4</v>
      </c>
      <c r="Y96" s="200"/>
      <c r="Z96" s="201"/>
      <c r="AA96" s="202"/>
      <c r="AB96" s="203"/>
      <c r="AC96" s="203"/>
      <c r="AD96" s="204"/>
      <c r="AE96" s="205"/>
      <c r="AF96" s="206"/>
      <c r="AG96" s="657"/>
      <c r="AJ96" s="194"/>
      <c r="AK96" s="194"/>
    </row>
    <row r="97" spans="1:48" ht="24.75" customHeight="1" thickBot="1">
      <c r="A97" s="490"/>
      <c r="B97" s="491"/>
      <c r="C97" s="207"/>
      <c r="D97" s="472" t="s">
        <v>320</v>
      </c>
      <c r="E97" s="472"/>
      <c r="F97" s="472"/>
      <c r="G97" s="472"/>
      <c r="H97" s="472"/>
      <c r="I97" s="472"/>
      <c r="J97" s="472"/>
      <c r="K97" s="472"/>
      <c r="L97" s="472"/>
      <c r="M97" s="472"/>
      <c r="N97" s="472"/>
      <c r="O97" s="472"/>
      <c r="P97" s="472"/>
      <c r="Q97" s="472"/>
      <c r="R97" s="472"/>
      <c r="S97" s="476">
        <v>923121</v>
      </c>
      <c r="T97" s="477"/>
      <c r="U97" s="477"/>
      <c r="V97" s="477"/>
      <c r="W97" s="478"/>
      <c r="X97" s="214" t="s">
        <v>4</v>
      </c>
      <c r="Y97" s="215" t="s">
        <v>28</v>
      </c>
      <c r="Z97" s="495">
        <f>IFERROR(S97/S96*100,0)</f>
        <v>69.627207621030237</v>
      </c>
      <c r="AA97" s="496"/>
      <c r="AB97" s="497"/>
      <c r="AC97" s="216" t="s">
        <v>29</v>
      </c>
      <c r="AD97" s="217" t="s">
        <v>116</v>
      </c>
      <c r="AE97" s="211" t="s">
        <v>170</v>
      </c>
      <c r="AF97" s="174" t="str">
        <f>IF(X18="○", IF(Z97=0,"",IF(Z97&gt;=200/3,"○","×")),"")</f>
        <v>○</v>
      </c>
      <c r="AG97" s="657"/>
      <c r="AL97" s="645" t="s">
        <v>290</v>
      </c>
      <c r="AM97" s="646"/>
      <c r="AN97" s="646"/>
      <c r="AO97" s="646"/>
      <c r="AP97" s="646"/>
      <c r="AQ97" s="646"/>
      <c r="AR97" s="646"/>
      <c r="AS97" s="646"/>
      <c r="AT97" s="646"/>
      <c r="AU97" s="646"/>
      <c r="AV97" s="647"/>
    </row>
    <row r="98" spans="1:48" ht="18.75" customHeight="1">
      <c r="A98" s="218" t="s">
        <v>161</v>
      </c>
      <c r="B98" s="219"/>
      <c r="C98" s="219"/>
      <c r="D98" s="219"/>
      <c r="E98" s="219"/>
      <c r="F98" s="219"/>
      <c r="G98" s="219"/>
      <c r="H98" s="219"/>
      <c r="I98" s="219"/>
      <c r="J98" s="219"/>
      <c r="K98" s="219"/>
      <c r="L98" s="219"/>
      <c r="M98" s="219"/>
      <c r="N98" s="219"/>
      <c r="O98" s="219"/>
      <c r="P98" s="219"/>
      <c r="Q98" s="219"/>
      <c r="R98" s="220"/>
      <c r="S98" s="468">
        <f>S94+S96</f>
        <v>7407090</v>
      </c>
      <c r="T98" s="469"/>
      <c r="U98" s="469"/>
      <c r="V98" s="469"/>
      <c r="W98" s="469"/>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276</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277</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278</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8.6" customHeight="1">
      <c r="A103" s="230" t="s">
        <v>120</v>
      </c>
      <c r="B103" s="498" t="s">
        <v>279</v>
      </c>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99" t="s">
        <v>103</v>
      </c>
      <c r="B105" s="500"/>
      <c r="C105" s="500"/>
      <c r="D105" s="501"/>
      <c r="E105" s="482" t="s">
        <v>72</v>
      </c>
      <c r="F105" s="483"/>
      <c r="G105" s="483"/>
      <c r="H105" s="483"/>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83"/>
      <c r="AE105" s="483"/>
      <c r="AF105" s="483"/>
      <c r="AG105" s="483"/>
      <c r="AH105" s="483"/>
      <c r="AI105" s="483"/>
      <c r="AJ105" s="167" t="str" cm="1">
        <f t="array" ref="AJ105">IF(M18="○", IF(OR(PRODUCT((E106:E109=FALSE)*1),PRODUCT((E110:E113=FALSE)*1),PRODUCT((E114:E117=FALSE)*1),PRODUCT((E118:E121=FALSE)*1),PRODUCT((E122:E125=FALSE)*1),PRODUCT((E126:E129=FALSE)*1)),"×","○"), IF(PRODUCT((E106:E129=FALSE)*1),"×","○"))</f>
        <v>○</v>
      </c>
      <c r="AK105" s="233"/>
      <c r="AL105" s="400" t="s">
        <v>215</v>
      </c>
      <c r="AM105" s="401"/>
      <c r="AN105" s="401"/>
      <c r="AO105" s="401"/>
      <c r="AP105" s="401"/>
      <c r="AQ105" s="401"/>
      <c r="AR105" s="401"/>
      <c r="AS105" s="401"/>
      <c r="AT105" s="401"/>
      <c r="AU105" s="401"/>
      <c r="AV105" s="402"/>
    </row>
    <row r="106" spans="1:48" s="233" customFormat="1" ht="14.25" customHeight="1">
      <c r="A106" s="458" t="s">
        <v>73</v>
      </c>
      <c r="B106" s="459"/>
      <c r="C106" s="459"/>
      <c r="D106" s="460"/>
      <c r="E106" s="55" t="b">
        <v>1</v>
      </c>
      <c r="F106" s="455" t="s">
        <v>74</v>
      </c>
      <c r="G106" s="455"/>
      <c r="H106" s="455"/>
      <c r="I106" s="455"/>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6"/>
      <c r="AL106" s="403"/>
      <c r="AM106" s="404"/>
      <c r="AN106" s="404"/>
      <c r="AO106" s="404"/>
      <c r="AP106" s="404"/>
      <c r="AQ106" s="404"/>
      <c r="AR106" s="404"/>
      <c r="AS106" s="404"/>
      <c r="AT106" s="404"/>
      <c r="AU106" s="404"/>
      <c r="AV106" s="405"/>
    </row>
    <row r="107" spans="1:48" s="233" customFormat="1" ht="13.5" customHeight="1" thickBot="1">
      <c r="A107" s="461"/>
      <c r="B107" s="462"/>
      <c r="C107" s="462"/>
      <c r="D107" s="463"/>
      <c r="E107" s="56" t="b">
        <v>0</v>
      </c>
      <c r="F107" s="454" t="s">
        <v>75</v>
      </c>
      <c r="G107" s="454"/>
      <c r="H107" s="454"/>
      <c r="I107" s="454"/>
      <c r="J107" s="454"/>
      <c r="K107" s="454"/>
      <c r="L107" s="454"/>
      <c r="M107" s="454"/>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454"/>
      <c r="AJ107" s="234"/>
      <c r="AK107" s="66"/>
      <c r="AL107" s="406"/>
      <c r="AM107" s="407"/>
      <c r="AN107" s="407"/>
      <c r="AO107" s="407"/>
      <c r="AP107" s="407"/>
      <c r="AQ107" s="407"/>
      <c r="AR107" s="407"/>
      <c r="AS107" s="407"/>
      <c r="AT107" s="407"/>
      <c r="AU107" s="407"/>
      <c r="AV107" s="408"/>
    </row>
    <row r="108" spans="1:48" s="233" customFormat="1" ht="13.5" customHeight="1">
      <c r="A108" s="461"/>
      <c r="B108" s="462"/>
      <c r="C108" s="462"/>
      <c r="D108" s="463"/>
      <c r="E108" s="56" t="b">
        <v>0</v>
      </c>
      <c r="F108" s="454" t="s">
        <v>76</v>
      </c>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234"/>
      <c r="AK108" s="66"/>
    </row>
    <row r="109" spans="1:48" s="233" customFormat="1" ht="13.5" customHeight="1">
      <c r="A109" s="464"/>
      <c r="B109" s="465"/>
      <c r="C109" s="465"/>
      <c r="D109" s="466"/>
      <c r="E109" s="57" t="b">
        <v>0</v>
      </c>
      <c r="F109" s="467" t="s">
        <v>77</v>
      </c>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235"/>
      <c r="AK109" s="66"/>
    </row>
    <row r="110" spans="1:48" s="233" customFormat="1" ht="24.75" customHeight="1">
      <c r="A110" s="458" t="s">
        <v>78</v>
      </c>
      <c r="B110" s="459"/>
      <c r="C110" s="459"/>
      <c r="D110" s="460"/>
      <c r="E110" s="58" t="b">
        <v>1</v>
      </c>
      <c r="F110" s="432" t="s">
        <v>79</v>
      </c>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3"/>
      <c r="AK110" s="66"/>
    </row>
    <row r="111" spans="1:48" s="66" customFormat="1" ht="13.5" customHeight="1">
      <c r="A111" s="461"/>
      <c r="B111" s="462"/>
      <c r="C111" s="462"/>
      <c r="D111" s="463"/>
      <c r="E111" s="59" t="b">
        <v>0</v>
      </c>
      <c r="F111" s="454" t="s">
        <v>80</v>
      </c>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236"/>
    </row>
    <row r="112" spans="1:48" s="66" customFormat="1" ht="13.5" customHeight="1">
      <c r="A112" s="461"/>
      <c r="B112" s="462"/>
      <c r="C112" s="462"/>
      <c r="D112" s="463"/>
      <c r="E112" s="56" t="b">
        <v>1</v>
      </c>
      <c r="F112" s="454" t="s">
        <v>81</v>
      </c>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234"/>
    </row>
    <row r="113" spans="1:37" s="66" customFormat="1" ht="15.75" customHeight="1">
      <c r="A113" s="464"/>
      <c r="B113" s="465"/>
      <c r="C113" s="465"/>
      <c r="D113" s="466"/>
      <c r="E113" s="60" t="b">
        <v>0</v>
      </c>
      <c r="F113" s="420" t="s">
        <v>82</v>
      </c>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504"/>
    </row>
    <row r="114" spans="1:37" s="66" customFormat="1" ht="13.5" customHeight="1">
      <c r="A114" s="458" t="s">
        <v>83</v>
      </c>
      <c r="B114" s="459"/>
      <c r="C114" s="459"/>
      <c r="D114" s="460"/>
      <c r="E114" s="59" t="b">
        <v>1</v>
      </c>
      <c r="F114" s="502" t="s">
        <v>84</v>
      </c>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236"/>
    </row>
    <row r="115" spans="1:37" s="66" customFormat="1" ht="22.5" customHeight="1">
      <c r="A115" s="461"/>
      <c r="B115" s="462"/>
      <c r="C115" s="462"/>
      <c r="D115" s="463"/>
      <c r="E115" s="56" t="b">
        <v>1</v>
      </c>
      <c r="F115" s="434" t="s">
        <v>85</v>
      </c>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92"/>
    </row>
    <row r="116" spans="1:37" s="66" customFormat="1" ht="13.5" customHeight="1">
      <c r="A116" s="461"/>
      <c r="B116" s="462"/>
      <c r="C116" s="462"/>
      <c r="D116" s="463"/>
      <c r="E116" s="56" t="b">
        <v>1</v>
      </c>
      <c r="F116" s="454" t="s">
        <v>86</v>
      </c>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234"/>
    </row>
    <row r="117" spans="1:37" s="66" customFormat="1" ht="13.5" customHeight="1">
      <c r="A117" s="464"/>
      <c r="B117" s="465"/>
      <c r="C117" s="465"/>
      <c r="D117" s="466"/>
      <c r="E117" s="60" t="b">
        <v>0</v>
      </c>
      <c r="F117" s="420" t="s">
        <v>87</v>
      </c>
      <c r="G117" s="420"/>
      <c r="H117" s="420"/>
      <c r="I117" s="420" t="b">
        <v>0</v>
      </c>
      <c r="J117" s="420"/>
      <c r="K117" s="420"/>
      <c r="L117" s="420"/>
      <c r="M117" s="420"/>
      <c r="N117" s="420"/>
      <c r="O117" s="420" t="b">
        <v>1</v>
      </c>
      <c r="P117" s="420"/>
      <c r="Q117" s="420"/>
      <c r="R117" s="420"/>
      <c r="S117" s="420"/>
      <c r="T117" s="420"/>
      <c r="U117" s="420"/>
      <c r="V117" s="420"/>
      <c r="W117" s="420"/>
      <c r="X117" s="420"/>
      <c r="Y117" s="420"/>
      <c r="Z117" s="420"/>
      <c r="AA117" s="420"/>
      <c r="AB117" s="420"/>
      <c r="AC117" s="420"/>
      <c r="AD117" s="420"/>
      <c r="AE117" s="420"/>
      <c r="AF117" s="420"/>
      <c r="AG117" s="420"/>
      <c r="AH117" s="420"/>
      <c r="AI117" s="420"/>
      <c r="AJ117" s="237"/>
    </row>
    <row r="118" spans="1:37" s="66" customFormat="1" ht="22.5" customHeight="1">
      <c r="A118" s="458" t="s">
        <v>88</v>
      </c>
      <c r="B118" s="459"/>
      <c r="C118" s="459"/>
      <c r="D118" s="460"/>
      <c r="E118" s="59" t="b">
        <v>1</v>
      </c>
      <c r="F118" s="432" t="s">
        <v>89</v>
      </c>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3"/>
    </row>
    <row r="119" spans="1:37" s="66" customFormat="1" ht="15" customHeight="1">
      <c r="A119" s="461"/>
      <c r="B119" s="462"/>
      <c r="C119" s="462"/>
      <c r="D119" s="463"/>
      <c r="E119" s="56" t="b">
        <v>0</v>
      </c>
      <c r="F119" s="434" t="s">
        <v>90</v>
      </c>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238"/>
      <c r="AK119"/>
    </row>
    <row r="120" spans="1:37" s="66" customFormat="1" ht="13.5" customHeight="1">
      <c r="A120" s="461"/>
      <c r="B120" s="462"/>
      <c r="C120" s="462"/>
      <c r="D120" s="463"/>
      <c r="E120" s="59" t="b">
        <v>0</v>
      </c>
      <c r="F120" s="434" t="s">
        <v>91</v>
      </c>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434"/>
      <c r="AG120" s="434"/>
      <c r="AH120" s="434"/>
      <c r="AI120" s="434"/>
      <c r="AJ120" s="239"/>
    </row>
    <row r="121" spans="1:37" s="66" customFormat="1" ht="15.75" customHeight="1">
      <c r="A121" s="464"/>
      <c r="B121" s="465"/>
      <c r="C121" s="465"/>
      <c r="D121" s="466"/>
      <c r="E121" s="60" t="b">
        <v>1</v>
      </c>
      <c r="F121" s="420" t="s">
        <v>92</v>
      </c>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504"/>
    </row>
    <row r="122" spans="1:37" s="66" customFormat="1" ht="13.5" customHeight="1">
      <c r="A122" s="458" t="s">
        <v>93</v>
      </c>
      <c r="B122" s="459"/>
      <c r="C122" s="459"/>
      <c r="D122" s="460"/>
      <c r="E122" s="59" t="b">
        <v>1</v>
      </c>
      <c r="F122" s="432" t="s">
        <v>94</v>
      </c>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32"/>
      <c r="AD122" s="432"/>
      <c r="AE122" s="432"/>
      <c r="AF122" s="432"/>
      <c r="AG122" s="432"/>
      <c r="AH122" s="432"/>
      <c r="AI122" s="432"/>
      <c r="AJ122" s="236"/>
    </row>
    <row r="123" spans="1:37" s="66" customFormat="1" ht="21" customHeight="1">
      <c r="A123" s="461"/>
      <c r="B123" s="462"/>
      <c r="C123" s="462"/>
      <c r="D123" s="463"/>
      <c r="E123" s="56" t="b">
        <v>1</v>
      </c>
      <c r="F123" s="434" t="s">
        <v>95</v>
      </c>
      <c r="G123" s="434"/>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92"/>
    </row>
    <row r="124" spans="1:37" s="66" customFormat="1" ht="13.5" customHeight="1">
      <c r="A124" s="461"/>
      <c r="B124" s="462"/>
      <c r="C124" s="462"/>
      <c r="D124" s="463"/>
      <c r="E124" s="56" t="b">
        <v>0</v>
      </c>
      <c r="F124" s="434" t="s">
        <v>96</v>
      </c>
      <c r="G124" s="434"/>
      <c r="H124" s="434"/>
      <c r="I124" s="434"/>
      <c r="J124" s="434"/>
      <c r="K124" s="434"/>
      <c r="L124" s="434"/>
      <c r="M124" s="434"/>
      <c r="N124" s="434"/>
      <c r="O124" s="434"/>
      <c r="P124" s="434"/>
      <c r="Q124" s="434"/>
      <c r="R124" s="434"/>
      <c r="S124" s="434"/>
      <c r="T124" s="434"/>
      <c r="U124" s="434"/>
      <c r="V124" s="434"/>
      <c r="W124" s="434"/>
      <c r="X124" s="434"/>
      <c r="Y124" s="434"/>
      <c r="Z124" s="434"/>
      <c r="AA124" s="434"/>
      <c r="AB124" s="434"/>
      <c r="AC124" s="434"/>
      <c r="AD124" s="434"/>
      <c r="AE124" s="434"/>
      <c r="AF124" s="434"/>
      <c r="AG124" s="434"/>
      <c r="AH124" s="434"/>
      <c r="AI124" s="434"/>
      <c r="AJ124" s="234"/>
    </row>
    <row r="125" spans="1:37" s="66" customFormat="1" ht="13.5" customHeight="1">
      <c r="A125" s="464"/>
      <c r="B125" s="465"/>
      <c r="C125" s="465"/>
      <c r="D125" s="466"/>
      <c r="E125" s="60" t="b">
        <v>0</v>
      </c>
      <c r="F125" s="420" t="s">
        <v>97</v>
      </c>
      <c r="G125" s="420"/>
      <c r="H125" s="420"/>
      <c r="I125" s="420"/>
      <c r="J125" s="420"/>
      <c r="K125" s="420"/>
      <c r="L125" s="420"/>
      <c r="M125" s="420"/>
      <c r="N125" s="420"/>
      <c r="O125" s="420"/>
      <c r="P125" s="420"/>
      <c r="Q125" s="420"/>
      <c r="R125" s="420"/>
      <c r="S125" s="420"/>
      <c r="T125" s="420"/>
      <c r="U125" s="420"/>
      <c r="V125" s="420"/>
      <c r="W125" s="420"/>
      <c r="X125" s="420"/>
      <c r="Y125" s="420"/>
      <c r="Z125" s="420"/>
      <c r="AA125" s="420"/>
      <c r="AB125" s="420"/>
      <c r="AC125" s="420"/>
      <c r="AD125" s="420"/>
      <c r="AE125" s="420"/>
      <c r="AF125" s="420"/>
      <c r="AG125" s="420"/>
      <c r="AH125" s="420"/>
      <c r="AI125" s="420"/>
      <c r="AJ125" s="240"/>
    </row>
    <row r="126" spans="1:37" s="66" customFormat="1" ht="20.399999999999999" customHeight="1">
      <c r="A126" s="458" t="s">
        <v>98</v>
      </c>
      <c r="B126" s="459"/>
      <c r="C126" s="459"/>
      <c r="D126" s="460"/>
      <c r="E126" s="59" t="b">
        <v>1</v>
      </c>
      <c r="F126" s="432" t="s">
        <v>99</v>
      </c>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32"/>
      <c r="AE126" s="432"/>
      <c r="AF126" s="432"/>
      <c r="AG126" s="432"/>
      <c r="AH126" s="432"/>
      <c r="AI126" s="432"/>
      <c r="AJ126" s="433"/>
    </row>
    <row r="127" spans="1:37" s="66" customFormat="1" ht="13.5" customHeight="1">
      <c r="A127" s="461"/>
      <c r="B127" s="462"/>
      <c r="C127" s="462"/>
      <c r="D127" s="463"/>
      <c r="E127" s="56" t="b">
        <v>0</v>
      </c>
      <c r="F127" s="434" t="s">
        <v>100</v>
      </c>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234"/>
    </row>
    <row r="128" spans="1:37" s="66" customFormat="1" ht="13.5" customHeight="1">
      <c r="A128" s="461"/>
      <c r="B128" s="462"/>
      <c r="C128" s="462"/>
      <c r="D128" s="463"/>
      <c r="E128" s="56" t="b">
        <v>0</v>
      </c>
      <c r="F128" s="434" t="s">
        <v>101</v>
      </c>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234"/>
    </row>
    <row r="129" spans="1:49" s="66" customFormat="1" ht="13.5" customHeight="1" thickBot="1">
      <c r="A129" s="464"/>
      <c r="B129" s="465"/>
      <c r="C129" s="465"/>
      <c r="D129" s="466"/>
      <c r="E129" s="61" t="b">
        <v>0</v>
      </c>
      <c r="F129" s="503" t="s">
        <v>102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5"/>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7"/>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06" t="s">
        <v>122</v>
      </c>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505" t="s">
        <v>68</v>
      </c>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7">
        <v>6</v>
      </c>
      <c r="E140" s="428"/>
      <c r="F140" s="259" t="s">
        <v>2</v>
      </c>
      <c r="G140" s="427" t="s">
        <v>239</v>
      </c>
      <c r="H140" s="428"/>
      <c r="I140" s="259" t="s">
        <v>3</v>
      </c>
      <c r="J140" s="427" t="s">
        <v>239</v>
      </c>
      <c r="K140" s="428"/>
      <c r="L140" s="259" t="s">
        <v>6</v>
      </c>
      <c r="M140" s="257"/>
      <c r="N140" s="429" t="s">
        <v>39</v>
      </c>
      <c r="O140" s="429"/>
      <c r="P140" s="429"/>
      <c r="Q140" s="430" t="str">
        <f>IF(G8="","",G8)</f>
        <v>○○ケアサービス</v>
      </c>
      <c r="R140" s="430"/>
      <c r="S140" s="430"/>
      <c r="T140" s="430"/>
      <c r="U140" s="430"/>
      <c r="V140" s="430"/>
      <c r="W140" s="430"/>
      <c r="X140" s="430"/>
      <c r="Y140" s="430"/>
      <c r="Z140" s="430"/>
      <c r="AA140" s="430"/>
      <c r="AB140" s="430"/>
      <c r="AC140" s="430"/>
      <c r="AD140" s="430"/>
      <c r="AE140" s="430"/>
      <c r="AF140" s="430"/>
      <c r="AG140" s="430"/>
      <c r="AH140" s="430"/>
      <c r="AI140" s="430"/>
      <c r="AJ140" s="431"/>
    </row>
    <row r="141" spans="1:49" s="260" customFormat="1" ht="19.5" customHeight="1">
      <c r="A141" s="258"/>
      <c r="B141" s="261"/>
      <c r="C141" s="259"/>
      <c r="D141" s="259"/>
      <c r="E141" s="259"/>
      <c r="F141" s="259"/>
      <c r="G141" s="259"/>
      <c r="H141" s="259"/>
      <c r="I141" s="259"/>
      <c r="J141" s="259"/>
      <c r="K141" s="259"/>
      <c r="L141" s="259"/>
      <c r="M141" s="259"/>
      <c r="N141" s="421" t="s">
        <v>168</v>
      </c>
      <c r="O141" s="421"/>
      <c r="P141" s="421"/>
      <c r="Q141" s="422" t="s">
        <v>49</v>
      </c>
      <c r="R141" s="422"/>
      <c r="S141" s="423" t="s">
        <v>240</v>
      </c>
      <c r="T141" s="423"/>
      <c r="U141" s="423"/>
      <c r="V141" s="423"/>
      <c r="W141" s="423"/>
      <c r="X141" s="424" t="s">
        <v>50</v>
      </c>
      <c r="Y141" s="424"/>
      <c r="Z141" s="423" t="s">
        <v>241</v>
      </c>
      <c r="AA141" s="423"/>
      <c r="AB141" s="423"/>
      <c r="AC141" s="423"/>
      <c r="AD141" s="423"/>
      <c r="AE141" s="423"/>
      <c r="AF141" s="423"/>
      <c r="AG141" s="423"/>
      <c r="AH141" s="423"/>
      <c r="AI141" s="425"/>
      <c r="AJ141" s="426"/>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231</v>
      </c>
      <c r="B144" s="266"/>
      <c r="C144" s="66"/>
      <c r="D144" s="66"/>
      <c r="E144" s="25" t="s">
        <v>244</v>
      </c>
    </row>
    <row r="145" spans="1:36">
      <c r="A145" s="183" t="s">
        <v>305</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399" t="s">
        <v>155</v>
      </c>
      <c r="B148" s="399"/>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row>
    <row r="149" spans="1:36">
      <c r="A149" s="409" t="s">
        <v>291</v>
      </c>
      <c r="B149" s="411" t="s">
        <v>293</v>
      </c>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3"/>
      <c r="AJ149" s="268" t="str">
        <f>V34</f>
        <v>○</v>
      </c>
    </row>
    <row r="150" spans="1:36">
      <c r="A150" s="410"/>
      <c r="B150" s="414" t="s">
        <v>294</v>
      </c>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6"/>
      <c r="AJ150" s="268" t="str">
        <f>AC34</f>
        <v>○</v>
      </c>
    </row>
    <row r="151" spans="1:36">
      <c r="A151" s="410"/>
      <c r="B151" s="414" t="s">
        <v>295</v>
      </c>
      <c r="C151" s="415"/>
      <c r="D151" s="415"/>
      <c r="E151" s="415"/>
      <c r="F151" s="415"/>
      <c r="G151" s="415"/>
      <c r="H151" s="415"/>
      <c r="I151" s="415"/>
      <c r="J151" s="415"/>
      <c r="K151" s="415"/>
      <c r="L151" s="415"/>
      <c r="M151" s="415"/>
      <c r="N151" s="415"/>
      <c r="O151" s="415"/>
      <c r="P151" s="415"/>
      <c r="Q151" s="415"/>
      <c r="R151" s="415"/>
      <c r="S151" s="415"/>
      <c r="T151" s="415"/>
      <c r="U151" s="415"/>
      <c r="V151" s="415"/>
      <c r="W151" s="415"/>
      <c r="X151" s="415"/>
      <c r="Y151" s="415"/>
      <c r="Z151" s="415"/>
      <c r="AA151" s="415"/>
      <c r="AB151" s="415"/>
      <c r="AC151" s="415"/>
      <c r="AD151" s="415"/>
      <c r="AE151" s="415"/>
      <c r="AF151" s="415"/>
      <c r="AG151" s="415"/>
      <c r="AH151" s="415"/>
      <c r="AI151" s="416"/>
      <c r="AJ151" s="268" t="str">
        <f>AJ34</f>
        <v>○</v>
      </c>
    </row>
    <row r="152" spans="1:36">
      <c r="A152" s="269" t="s">
        <v>292</v>
      </c>
      <c r="B152" s="417" t="s">
        <v>309</v>
      </c>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9"/>
      <c r="AJ152" s="268" t="str">
        <f>X39</f>
        <v>○</v>
      </c>
    </row>
    <row r="154" spans="1:36">
      <c r="A154" s="399" t="s">
        <v>235</v>
      </c>
      <c r="B154" s="399"/>
      <c r="C154" s="399"/>
      <c r="D154" s="399"/>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row>
    <row r="155" spans="1:36">
      <c r="A155" s="409" t="s">
        <v>297</v>
      </c>
      <c r="B155" s="412" t="s">
        <v>296</v>
      </c>
      <c r="C155" s="412"/>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3"/>
      <c r="AJ155" s="268" t="str">
        <f>AJ78</f>
        <v>○</v>
      </c>
    </row>
    <row r="156" spans="1:36">
      <c r="A156" s="410"/>
      <c r="B156" s="415" t="s">
        <v>300</v>
      </c>
      <c r="C156" s="415"/>
      <c r="D156" s="415"/>
      <c r="E156" s="415"/>
      <c r="F156" s="415"/>
      <c r="G156" s="415"/>
      <c r="H156" s="415"/>
      <c r="I156" s="415"/>
      <c r="J156" s="415"/>
      <c r="K156" s="415"/>
      <c r="L156" s="415"/>
      <c r="M156" s="415"/>
      <c r="N156" s="415"/>
      <c r="O156" s="415"/>
      <c r="P156" s="415"/>
      <c r="Q156" s="415"/>
      <c r="R156" s="415"/>
      <c r="S156" s="415"/>
      <c r="T156" s="415"/>
      <c r="U156" s="415"/>
      <c r="V156" s="415"/>
      <c r="W156" s="415"/>
      <c r="X156" s="415"/>
      <c r="Y156" s="415"/>
      <c r="Z156" s="415"/>
      <c r="AA156" s="415"/>
      <c r="AB156" s="415"/>
      <c r="AC156" s="415"/>
      <c r="AD156" s="415"/>
      <c r="AE156" s="415"/>
      <c r="AF156" s="415"/>
      <c r="AG156" s="415"/>
      <c r="AH156" s="415"/>
      <c r="AI156" s="416"/>
      <c r="AJ156" s="268" t="str">
        <f>AJ79</f>
        <v>○</v>
      </c>
    </row>
    <row r="157" spans="1:36" ht="13.5" customHeight="1">
      <c r="A157" s="410"/>
      <c r="B157" s="415" t="s">
        <v>301</v>
      </c>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415"/>
      <c r="AI157" s="416"/>
      <c r="AJ157" s="268" t="str">
        <f>AJ74</f>
        <v>○</v>
      </c>
    </row>
    <row r="158" spans="1:36" ht="13.5" customHeight="1">
      <c r="A158" s="410"/>
      <c r="B158" s="415" t="s">
        <v>302</v>
      </c>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6"/>
      <c r="AJ158" s="268" t="str">
        <f>AF82</f>
        <v>○</v>
      </c>
    </row>
    <row r="159" spans="1:36" ht="27" customHeight="1">
      <c r="A159" s="410"/>
      <c r="B159" s="439" t="s">
        <v>310</v>
      </c>
      <c r="C159" s="439"/>
      <c r="D159" s="439"/>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40"/>
      <c r="AJ159" s="268" t="str">
        <f>AF83</f>
        <v>○</v>
      </c>
    </row>
    <row r="160" spans="1:36" ht="16.5" customHeight="1">
      <c r="A160" s="410"/>
      <c r="B160" s="415" t="s">
        <v>303</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6"/>
      <c r="AJ160" s="268" t="str">
        <f>AJ90</f>
        <v/>
      </c>
    </row>
    <row r="161" spans="1:36" ht="23.25" customHeight="1">
      <c r="A161" s="438" t="s">
        <v>291</v>
      </c>
      <c r="B161" s="439" t="s">
        <v>298</v>
      </c>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40"/>
      <c r="AJ161" s="268" t="str">
        <f>AF95</f>
        <v>○</v>
      </c>
    </row>
    <row r="162" spans="1:36" ht="25.5" customHeight="1">
      <c r="A162" s="410"/>
      <c r="B162" s="439" t="s">
        <v>304</v>
      </c>
      <c r="C162" s="439"/>
      <c r="D162" s="439"/>
      <c r="E162" s="439"/>
      <c r="F162" s="439"/>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440"/>
      <c r="AJ162" s="268" t="str">
        <f>AF97</f>
        <v>○</v>
      </c>
    </row>
    <row r="163" spans="1:36" ht="25.5" customHeight="1">
      <c r="A163" s="269" t="s">
        <v>292</v>
      </c>
      <c r="B163" s="441" t="s">
        <v>299</v>
      </c>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2"/>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125</xdr:row>
                    <xdr:rowOff>175260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21" sqref="P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9" t="s">
        <v>39</v>
      </c>
      <c r="B3" s="699"/>
      <c r="C3" s="700"/>
      <c r="D3" s="701" t="str">
        <f>IF(基本情報入力シート!M37="","",基本情報入力シート!M37)</f>
        <v>○○ケアサービス</v>
      </c>
      <c r="E3" s="702"/>
      <c r="F3" s="702"/>
      <c r="G3" s="702"/>
      <c r="H3" s="702"/>
      <c r="I3" s="702"/>
      <c r="J3" s="702"/>
      <c r="K3" s="702"/>
      <c r="L3" s="702"/>
      <c r="M3" s="702"/>
      <c r="N3" s="702"/>
      <c r="O3" s="703"/>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6"/>
      <c r="C5" s="707"/>
      <c r="D5" s="707"/>
      <c r="E5" s="707"/>
      <c r="F5" s="707"/>
      <c r="G5" s="707"/>
      <c r="H5" s="707"/>
      <c r="I5" s="707"/>
      <c r="J5" s="707"/>
      <c r="K5" s="707"/>
      <c r="L5" s="707"/>
      <c r="M5" s="707"/>
      <c r="N5" s="707"/>
      <c r="O5" s="708"/>
      <c r="P5" s="704" t="s">
        <v>66</v>
      </c>
      <c r="Q5" s="183"/>
      <c r="R5" s="22"/>
    </row>
    <row r="6" spans="1:22" ht="10.5" customHeight="1">
      <c r="A6" s="22"/>
      <c r="B6" s="654"/>
      <c r="C6" s="518"/>
      <c r="D6" s="518"/>
      <c r="E6" s="518"/>
      <c r="F6" s="518"/>
      <c r="G6" s="518"/>
      <c r="H6" s="518"/>
      <c r="I6" s="518"/>
      <c r="J6" s="518"/>
      <c r="K6" s="518"/>
      <c r="L6" s="518"/>
      <c r="M6" s="518"/>
      <c r="N6" s="518"/>
      <c r="O6" s="709"/>
      <c r="P6" s="705"/>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19" t="s">
        <v>233</v>
      </c>
      <c r="C9" s="720"/>
      <c r="D9" s="720"/>
      <c r="E9" s="720"/>
      <c r="F9" s="720"/>
      <c r="G9" s="720"/>
      <c r="H9" s="720"/>
      <c r="I9" s="720"/>
      <c r="J9" s="720"/>
      <c r="K9" s="720"/>
      <c r="L9" s="720"/>
      <c r="M9" s="720"/>
      <c r="N9" s="720"/>
      <c r="O9" s="720"/>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6" t="s">
        <v>306</v>
      </c>
      <c r="C11" s="716"/>
      <c r="D11" s="716"/>
      <c r="E11" s="716"/>
      <c r="F11" s="716"/>
      <c r="G11" s="716"/>
      <c r="H11" s="716"/>
      <c r="I11" s="716"/>
      <c r="J11" s="716"/>
      <c r="K11" s="716"/>
      <c r="L11" s="716"/>
      <c r="M11" s="716"/>
      <c r="N11" s="716"/>
      <c r="O11" s="716"/>
      <c r="P11" s="716"/>
      <c r="Q11" s="716"/>
      <c r="R11" s="716"/>
      <c r="S11" s="716"/>
      <c r="T11" s="716"/>
      <c r="U11" s="716"/>
      <c r="V11" s="716"/>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2"/>
      <c r="B13" s="712" t="s">
        <v>7</v>
      </c>
      <c r="C13" s="717"/>
      <c r="D13" s="717"/>
      <c r="E13" s="717"/>
      <c r="F13" s="717"/>
      <c r="G13" s="717"/>
      <c r="H13" s="717"/>
      <c r="I13" s="717"/>
      <c r="J13" s="717"/>
      <c r="K13" s="710"/>
      <c r="L13" s="688" t="s">
        <v>60</v>
      </c>
      <c r="M13" s="697" t="s">
        <v>164</v>
      </c>
      <c r="N13" s="698"/>
      <c r="O13" s="710" t="s">
        <v>61</v>
      </c>
      <c r="P13" s="712" t="s">
        <v>8</v>
      </c>
      <c r="Q13" s="284" t="s">
        <v>312</v>
      </c>
      <c r="R13" s="285"/>
      <c r="S13" s="286" t="s">
        <v>311</v>
      </c>
      <c r="T13" s="287"/>
      <c r="U13" s="287"/>
      <c r="V13" s="288" t="s">
        <v>154</v>
      </c>
    </row>
    <row r="14" spans="1:22" ht="14.25" hidden="1" customHeight="1">
      <c r="A14" s="693"/>
      <c r="B14" s="713"/>
      <c r="C14" s="718"/>
      <c r="D14" s="718"/>
      <c r="E14" s="718"/>
      <c r="F14" s="718"/>
      <c r="G14" s="718"/>
      <c r="H14" s="718"/>
      <c r="I14" s="718"/>
      <c r="J14" s="718"/>
      <c r="K14" s="711"/>
      <c r="L14" s="691"/>
      <c r="M14" s="714"/>
      <c r="N14" s="715"/>
      <c r="O14" s="711"/>
      <c r="P14" s="713"/>
      <c r="Q14" s="686" t="s">
        <v>126</v>
      </c>
      <c r="R14" s="688" t="s">
        <v>66</v>
      </c>
      <c r="S14" s="690" t="s">
        <v>127</v>
      </c>
      <c r="T14" s="688" t="s">
        <v>66</v>
      </c>
      <c r="U14" s="692" t="s">
        <v>156</v>
      </c>
      <c r="V14" s="695" t="s">
        <v>141</v>
      </c>
    </row>
    <row r="15" spans="1:22" ht="13.5" customHeight="1">
      <c r="A15" s="693"/>
      <c r="B15" s="713"/>
      <c r="C15" s="718"/>
      <c r="D15" s="718"/>
      <c r="E15" s="718"/>
      <c r="F15" s="718"/>
      <c r="G15" s="718"/>
      <c r="H15" s="718"/>
      <c r="I15" s="718"/>
      <c r="J15" s="718"/>
      <c r="K15" s="711"/>
      <c r="L15" s="691"/>
      <c r="M15" s="289"/>
      <c r="N15" s="290"/>
      <c r="O15" s="711"/>
      <c r="P15" s="713"/>
      <c r="Q15" s="687"/>
      <c r="R15" s="689"/>
      <c r="S15" s="689"/>
      <c r="T15" s="691"/>
      <c r="U15" s="693"/>
      <c r="V15" s="696"/>
    </row>
    <row r="16" spans="1:22" ht="16.5" customHeight="1">
      <c r="A16" s="693"/>
      <c r="B16" s="713"/>
      <c r="C16" s="718"/>
      <c r="D16" s="718"/>
      <c r="E16" s="718"/>
      <c r="F16" s="718"/>
      <c r="G16" s="718"/>
      <c r="H16" s="718"/>
      <c r="I16" s="718"/>
      <c r="J16" s="718"/>
      <c r="K16" s="711"/>
      <c r="L16" s="691"/>
      <c r="M16" s="291" t="s">
        <v>64</v>
      </c>
      <c r="N16" s="292" t="s">
        <v>65</v>
      </c>
      <c r="O16" s="711"/>
      <c r="P16" s="713"/>
      <c r="Q16" s="687"/>
      <c r="R16" s="689"/>
      <c r="S16" s="689"/>
      <c r="T16" s="689"/>
      <c r="U16" s="693"/>
      <c r="V16" s="696"/>
    </row>
    <row r="17" spans="1:22" ht="13.5" customHeight="1">
      <c r="A17" s="293"/>
      <c r="B17" s="713"/>
      <c r="C17" s="718"/>
      <c r="D17" s="718"/>
      <c r="E17" s="718"/>
      <c r="F17" s="718"/>
      <c r="G17" s="718"/>
      <c r="H17" s="718"/>
      <c r="I17" s="718"/>
      <c r="J17" s="718"/>
      <c r="K17" s="711"/>
      <c r="L17" s="691"/>
      <c r="M17" s="294"/>
      <c r="N17" s="292"/>
      <c r="O17" s="711"/>
      <c r="P17" s="713"/>
      <c r="Q17" s="687"/>
      <c r="R17" s="689"/>
      <c r="S17" s="689"/>
      <c r="T17" s="689"/>
      <c r="U17" s="693"/>
      <c r="V17" s="696"/>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4"/>
      <c r="V18" s="305"/>
    </row>
    <row r="19" spans="1:22" s="273" customFormat="1" ht="27.75" customHeight="1">
      <c r="A19" s="306" t="s">
        <v>9</v>
      </c>
      <c r="B19" s="683" t="str">
        <f>IF(基本情報入力シート!C53="","",基本情報入力シート!C53)</f>
        <v>1334567890</v>
      </c>
      <c r="C19" s="684"/>
      <c r="D19" s="684"/>
      <c r="E19" s="684"/>
      <c r="F19" s="684"/>
      <c r="G19" s="684"/>
      <c r="H19" s="684"/>
      <c r="I19" s="684"/>
      <c r="J19" s="684"/>
      <c r="K19" s="685"/>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3">
        <f>IF(基本情報入力シート!C54="","",基本情報入力シート!C54)</f>
        <v>1334567890</v>
      </c>
      <c r="C20" s="684"/>
      <c r="D20" s="684"/>
      <c r="E20" s="684"/>
      <c r="F20" s="684"/>
      <c r="G20" s="684"/>
      <c r="H20" s="684"/>
      <c r="I20" s="684"/>
      <c r="J20" s="684"/>
      <c r="K20" s="685"/>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3">
        <f>IF(基本情報入力シート!C55="","",基本情報入力シート!C55)</f>
        <v>1334567891</v>
      </c>
      <c r="C21" s="684"/>
      <c r="D21" s="684"/>
      <c r="E21" s="684"/>
      <c r="F21" s="684"/>
      <c r="G21" s="684"/>
      <c r="H21" s="684"/>
      <c r="I21" s="684"/>
      <c r="J21" s="684"/>
      <c r="K21" s="685"/>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3">
        <f>IF(基本情報入力シート!C56="","",基本情報入力シート!C56)</f>
        <v>1334567892</v>
      </c>
      <c r="C22" s="684"/>
      <c r="D22" s="684"/>
      <c r="E22" s="684"/>
      <c r="F22" s="684"/>
      <c r="G22" s="684"/>
      <c r="H22" s="684"/>
      <c r="I22" s="684"/>
      <c r="J22" s="684"/>
      <c r="K22" s="685"/>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3">
        <f>IF(基本情報入力シート!C57="","",基本情報入力シート!C57)</f>
        <v>1334567893</v>
      </c>
      <c r="C23" s="684"/>
      <c r="D23" s="684"/>
      <c r="E23" s="684"/>
      <c r="F23" s="684"/>
      <c r="G23" s="684"/>
      <c r="H23" s="684"/>
      <c r="I23" s="684"/>
      <c r="J23" s="684"/>
      <c r="K23" s="685"/>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3">
        <f>IF(基本情報入力シート!C58="","",基本情報入力シート!C58)</f>
        <v>1334567893</v>
      </c>
      <c r="C24" s="684"/>
      <c r="D24" s="684"/>
      <c r="E24" s="684"/>
      <c r="F24" s="684"/>
      <c r="G24" s="684"/>
      <c r="H24" s="684"/>
      <c r="I24" s="684"/>
      <c r="J24" s="684"/>
      <c r="K24" s="685"/>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3" t="str">
        <f>IF(基本情報入力シート!C59="","",基本情報入力シート!C59)</f>
        <v/>
      </c>
      <c r="C25" s="684"/>
      <c r="D25" s="684"/>
      <c r="E25" s="684"/>
      <c r="F25" s="684"/>
      <c r="G25" s="684"/>
      <c r="H25" s="684"/>
      <c r="I25" s="684"/>
      <c r="J25" s="684"/>
      <c r="K25" s="685"/>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3" t="str">
        <f>IF(基本情報入力シート!C60="","",基本情報入力シート!C60)</f>
        <v/>
      </c>
      <c r="C26" s="684"/>
      <c r="D26" s="684"/>
      <c r="E26" s="684"/>
      <c r="F26" s="684"/>
      <c r="G26" s="684"/>
      <c r="H26" s="684"/>
      <c r="I26" s="684"/>
      <c r="J26" s="684"/>
      <c r="K26" s="685"/>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3" t="str">
        <f>IF(基本情報入力シート!C61="","",基本情報入力シート!C61)</f>
        <v/>
      </c>
      <c r="C27" s="684"/>
      <c r="D27" s="684"/>
      <c r="E27" s="684"/>
      <c r="F27" s="684"/>
      <c r="G27" s="684"/>
      <c r="H27" s="684"/>
      <c r="I27" s="684"/>
      <c r="J27" s="684"/>
      <c r="K27" s="685"/>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3" t="str">
        <f>IF(基本情報入力シート!C62="","",基本情報入力シート!C62)</f>
        <v/>
      </c>
      <c r="C28" s="684"/>
      <c r="D28" s="684"/>
      <c r="E28" s="684"/>
      <c r="F28" s="684"/>
      <c r="G28" s="684"/>
      <c r="H28" s="684"/>
      <c r="I28" s="684"/>
      <c r="J28" s="684"/>
      <c r="K28" s="685"/>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3" t="str">
        <f>IF(基本情報入力シート!C63="","",基本情報入力シート!C63)</f>
        <v/>
      </c>
      <c r="C29" s="684"/>
      <c r="D29" s="684"/>
      <c r="E29" s="684"/>
      <c r="F29" s="684"/>
      <c r="G29" s="684"/>
      <c r="H29" s="684"/>
      <c r="I29" s="684"/>
      <c r="J29" s="684"/>
      <c r="K29" s="685"/>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3" t="str">
        <f>IF(基本情報入力シート!C64="","",基本情報入力シート!C64)</f>
        <v/>
      </c>
      <c r="C30" s="684"/>
      <c r="D30" s="684"/>
      <c r="E30" s="684"/>
      <c r="F30" s="684"/>
      <c r="G30" s="684"/>
      <c r="H30" s="684"/>
      <c r="I30" s="684"/>
      <c r="J30" s="684"/>
      <c r="K30" s="685"/>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3" t="str">
        <f>IF(基本情報入力シート!C65="","",基本情報入力シート!C65)</f>
        <v/>
      </c>
      <c r="C31" s="684"/>
      <c r="D31" s="684"/>
      <c r="E31" s="684"/>
      <c r="F31" s="684"/>
      <c r="G31" s="684"/>
      <c r="H31" s="684"/>
      <c r="I31" s="684"/>
      <c r="J31" s="684"/>
      <c r="K31" s="685"/>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3" t="str">
        <f>IF(基本情報入力シート!C66="","",基本情報入力シート!C66)</f>
        <v/>
      </c>
      <c r="C32" s="684"/>
      <c r="D32" s="684"/>
      <c r="E32" s="684"/>
      <c r="F32" s="684"/>
      <c r="G32" s="684"/>
      <c r="H32" s="684"/>
      <c r="I32" s="684"/>
      <c r="J32" s="684"/>
      <c r="K32" s="685"/>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3" t="str">
        <f>IF(基本情報入力シート!C67="","",基本情報入力シート!C67)</f>
        <v/>
      </c>
      <c r="C33" s="684"/>
      <c r="D33" s="684"/>
      <c r="E33" s="684"/>
      <c r="F33" s="684"/>
      <c r="G33" s="684"/>
      <c r="H33" s="684"/>
      <c r="I33" s="684"/>
      <c r="J33" s="684"/>
      <c r="K33" s="685"/>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3" t="str">
        <f>IF(基本情報入力シート!C68="","",基本情報入力シート!C68)</f>
        <v/>
      </c>
      <c r="C34" s="684"/>
      <c r="D34" s="684"/>
      <c r="E34" s="684"/>
      <c r="F34" s="684"/>
      <c r="G34" s="684"/>
      <c r="H34" s="684"/>
      <c r="I34" s="684"/>
      <c r="J34" s="684"/>
      <c r="K34" s="685"/>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3" t="str">
        <f>IF(基本情報入力シート!C69="","",基本情報入力シート!C69)</f>
        <v/>
      </c>
      <c r="C35" s="684"/>
      <c r="D35" s="684"/>
      <c r="E35" s="684"/>
      <c r="F35" s="684"/>
      <c r="G35" s="684"/>
      <c r="H35" s="684"/>
      <c r="I35" s="684"/>
      <c r="J35" s="684"/>
      <c r="K35" s="685"/>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3" t="str">
        <f>IF(基本情報入力シート!C70="","",基本情報入力シート!C70)</f>
        <v/>
      </c>
      <c r="C36" s="684"/>
      <c r="D36" s="684"/>
      <c r="E36" s="684"/>
      <c r="F36" s="684"/>
      <c r="G36" s="684"/>
      <c r="H36" s="684"/>
      <c r="I36" s="684"/>
      <c r="J36" s="684"/>
      <c r="K36" s="685"/>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3" t="str">
        <f>IF(基本情報入力シート!C71="","",基本情報入力シート!C71)</f>
        <v/>
      </c>
      <c r="C37" s="684"/>
      <c r="D37" s="684"/>
      <c r="E37" s="684"/>
      <c r="F37" s="684"/>
      <c r="G37" s="684"/>
      <c r="H37" s="684"/>
      <c r="I37" s="684"/>
      <c r="J37" s="684"/>
      <c r="K37" s="685"/>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3" t="str">
        <f>IF(基本情報入力シート!C72="","",基本情報入力シート!C72)</f>
        <v/>
      </c>
      <c r="C38" s="684"/>
      <c r="D38" s="684"/>
      <c r="E38" s="684"/>
      <c r="F38" s="684"/>
      <c r="G38" s="684"/>
      <c r="H38" s="684"/>
      <c r="I38" s="684"/>
      <c r="J38" s="684"/>
      <c r="K38" s="685"/>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3" t="str">
        <f>IF(基本情報入力シート!C73="","",基本情報入力シート!C73)</f>
        <v/>
      </c>
      <c r="C39" s="684"/>
      <c r="D39" s="684"/>
      <c r="E39" s="684"/>
      <c r="F39" s="684"/>
      <c r="G39" s="684"/>
      <c r="H39" s="684"/>
      <c r="I39" s="684"/>
      <c r="J39" s="684"/>
      <c r="K39" s="685"/>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3" t="str">
        <f>IF(基本情報入力シート!C74="","",基本情報入力シート!C74)</f>
        <v/>
      </c>
      <c r="C40" s="684"/>
      <c r="D40" s="684"/>
      <c r="E40" s="684"/>
      <c r="F40" s="684"/>
      <c r="G40" s="684"/>
      <c r="H40" s="684"/>
      <c r="I40" s="684"/>
      <c r="J40" s="684"/>
      <c r="K40" s="685"/>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3" t="str">
        <f>IF(基本情報入力シート!C75="","",基本情報入力シート!C75)</f>
        <v/>
      </c>
      <c r="C41" s="684"/>
      <c r="D41" s="684"/>
      <c r="E41" s="684"/>
      <c r="F41" s="684"/>
      <c r="G41" s="684"/>
      <c r="H41" s="684"/>
      <c r="I41" s="684"/>
      <c r="J41" s="684"/>
      <c r="K41" s="685"/>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3" t="str">
        <f>IF(基本情報入力シート!C76="","",基本情報入力シート!C76)</f>
        <v/>
      </c>
      <c r="C42" s="684"/>
      <c r="D42" s="684"/>
      <c r="E42" s="684"/>
      <c r="F42" s="684"/>
      <c r="G42" s="684"/>
      <c r="H42" s="684"/>
      <c r="I42" s="684"/>
      <c r="J42" s="684"/>
      <c r="K42" s="685"/>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3" t="str">
        <f>IF(基本情報入力シート!C77="","",基本情報入力シート!C77)</f>
        <v/>
      </c>
      <c r="C43" s="684"/>
      <c r="D43" s="684"/>
      <c r="E43" s="684"/>
      <c r="F43" s="684"/>
      <c r="G43" s="684"/>
      <c r="H43" s="684"/>
      <c r="I43" s="684"/>
      <c r="J43" s="684"/>
      <c r="K43" s="685"/>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3" t="str">
        <f>IF(基本情報入力シート!C78="","",基本情報入力シート!C78)</f>
        <v/>
      </c>
      <c r="C44" s="684"/>
      <c r="D44" s="684"/>
      <c r="E44" s="684"/>
      <c r="F44" s="684"/>
      <c r="G44" s="684"/>
      <c r="H44" s="684"/>
      <c r="I44" s="684"/>
      <c r="J44" s="684"/>
      <c r="K44" s="685"/>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3" t="str">
        <f>IF(基本情報入力シート!C79="","",基本情報入力シート!C79)</f>
        <v/>
      </c>
      <c r="C45" s="684"/>
      <c r="D45" s="684"/>
      <c r="E45" s="684"/>
      <c r="F45" s="684"/>
      <c r="G45" s="684"/>
      <c r="H45" s="684"/>
      <c r="I45" s="684"/>
      <c r="J45" s="684"/>
      <c r="K45" s="685"/>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3" t="str">
        <f>IF(基本情報入力シート!C80="","",基本情報入力シート!C80)</f>
        <v/>
      </c>
      <c r="C46" s="684"/>
      <c r="D46" s="684"/>
      <c r="E46" s="684"/>
      <c r="F46" s="684"/>
      <c r="G46" s="684"/>
      <c r="H46" s="684"/>
      <c r="I46" s="684"/>
      <c r="J46" s="684"/>
      <c r="K46" s="685"/>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3" t="str">
        <f>IF(基本情報入力シート!C81="","",基本情報入力シート!C81)</f>
        <v/>
      </c>
      <c r="C47" s="684"/>
      <c r="D47" s="684"/>
      <c r="E47" s="684"/>
      <c r="F47" s="684"/>
      <c r="G47" s="684"/>
      <c r="H47" s="684"/>
      <c r="I47" s="684"/>
      <c r="J47" s="684"/>
      <c r="K47" s="685"/>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3" t="str">
        <f>IF(基本情報入力シート!C82="","",基本情報入力シート!C82)</f>
        <v/>
      </c>
      <c r="C48" s="684"/>
      <c r="D48" s="684"/>
      <c r="E48" s="684"/>
      <c r="F48" s="684"/>
      <c r="G48" s="684"/>
      <c r="H48" s="684"/>
      <c r="I48" s="684"/>
      <c r="J48" s="684"/>
      <c r="K48" s="685"/>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3" t="str">
        <f>IF(基本情報入力シート!C83="","",基本情報入力シート!C83)</f>
        <v/>
      </c>
      <c r="C49" s="684"/>
      <c r="D49" s="684"/>
      <c r="E49" s="684"/>
      <c r="F49" s="684"/>
      <c r="G49" s="684"/>
      <c r="H49" s="684"/>
      <c r="I49" s="684"/>
      <c r="J49" s="684"/>
      <c r="K49" s="685"/>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3" t="str">
        <f>IF(基本情報入力シート!C84="","",基本情報入力シート!C84)</f>
        <v/>
      </c>
      <c r="C50" s="684"/>
      <c r="D50" s="684"/>
      <c r="E50" s="684"/>
      <c r="F50" s="684"/>
      <c r="G50" s="684"/>
      <c r="H50" s="684"/>
      <c r="I50" s="684"/>
      <c r="J50" s="684"/>
      <c r="K50" s="685"/>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3" t="str">
        <f>IF(基本情報入力シート!C85="","",基本情報入力シート!C85)</f>
        <v/>
      </c>
      <c r="C51" s="684"/>
      <c r="D51" s="684"/>
      <c r="E51" s="684"/>
      <c r="F51" s="684"/>
      <c r="G51" s="684"/>
      <c r="H51" s="684"/>
      <c r="I51" s="684"/>
      <c r="J51" s="684"/>
      <c r="K51" s="685"/>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3" t="str">
        <f>IF(基本情報入力シート!C86="","",基本情報入力シート!C86)</f>
        <v/>
      </c>
      <c r="C52" s="684"/>
      <c r="D52" s="684"/>
      <c r="E52" s="684"/>
      <c r="F52" s="684"/>
      <c r="G52" s="684"/>
      <c r="H52" s="684"/>
      <c r="I52" s="684"/>
      <c r="J52" s="684"/>
      <c r="K52" s="685"/>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3" t="str">
        <f>IF(基本情報入力シート!C87="","",基本情報入力シート!C87)</f>
        <v/>
      </c>
      <c r="C53" s="684"/>
      <c r="D53" s="684"/>
      <c r="E53" s="684"/>
      <c r="F53" s="684"/>
      <c r="G53" s="684"/>
      <c r="H53" s="684"/>
      <c r="I53" s="684"/>
      <c r="J53" s="684"/>
      <c r="K53" s="685"/>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3" t="str">
        <f>IF(基本情報入力シート!C88="","",基本情報入力シート!C88)</f>
        <v/>
      </c>
      <c r="C54" s="684"/>
      <c r="D54" s="684"/>
      <c r="E54" s="684"/>
      <c r="F54" s="684"/>
      <c r="G54" s="684"/>
      <c r="H54" s="684"/>
      <c r="I54" s="684"/>
      <c r="J54" s="684"/>
      <c r="K54" s="685"/>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3" t="str">
        <f>IF(基本情報入力シート!C89="","",基本情報入力シート!C89)</f>
        <v/>
      </c>
      <c r="C55" s="684"/>
      <c r="D55" s="684"/>
      <c r="E55" s="684"/>
      <c r="F55" s="684"/>
      <c r="G55" s="684"/>
      <c r="H55" s="684"/>
      <c r="I55" s="684"/>
      <c r="J55" s="684"/>
      <c r="K55" s="685"/>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3" t="str">
        <f>IF(基本情報入力シート!C90="","",基本情報入力シート!C90)</f>
        <v/>
      </c>
      <c r="C56" s="684"/>
      <c r="D56" s="684"/>
      <c r="E56" s="684"/>
      <c r="F56" s="684"/>
      <c r="G56" s="684"/>
      <c r="H56" s="684"/>
      <c r="I56" s="684"/>
      <c r="J56" s="684"/>
      <c r="K56" s="685"/>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3" t="str">
        <f>IF(基本情報入力シート!C91="","",基本情報入力シート!C91)</f>
        <v/>
      </c>
      <c r="C57" s="684"/>
      <c r="D57" s="684"/>
      <c r="E57" s="684"/>
      <c r="F57" s="684"/>
      <c r="G57" s="684"/>
      <c r="H57" s="684"/>
      <c r="I57" s="684"/>
      <c r="J57" s="684"/>
      <c r="K57" s="685"/>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3" t="str">
        <f>IF(基本情報入力シート!C92="","",基本情報入力シート!C92)</f>
        <v/>
      </c>
      <c r="C58" s="684"/>
      <c r="D58" s="684"/>
      <c r="E58" s="684"/>
      <c r="F58" s="684"/>
      <c r="G58" s="684"/>
      <c r="H58" s="684"/>
      <c r="I58" s="684"/>
      <c r="J58" s="684"/>
      <c r="K58" s="685"/>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3" t="str">
        <f>IF(基本情報入力シート!C93="","",基本情報入力シート!C93)</f>
        <v/>
      </c>
      <c r="C59" s="684"/>
      <c r="D59" s="684"/>
      <c r="E59" s="684"/>
      <c r="F59" s="684"/>
      <c r="G59" s="684"/>
      <c r="H59" s="684"/>
      <c r="I59" s="684"/>
      <c r="J59" s="684"/>
      <c r="K59" s="685"/>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3" t="str">
        <f>IF(基本情報入力シート!C94="","",基本情報入力シート!C94)</f>
        <v/>
      </c>
      <c r="C60" s="684"/>
      <c r="D60" s="684"/>
      <c r="E60" s="684"/>
      <c r="F60" s="684"/>
      <c r="G60" s="684"/>
      <c r="H60" s="684"/>
      <c r="I60" s="684"/>
      <c r="J60" s="684"/>
      <c r="K60" s="685"/>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3" t="str">
        <f>IF(基本情報入力シート!C95="","",基本情報入力シート!C95)</f>
        <v/>
      </c>
      <c r="C61" s="684"/>
      <c r="D61" s="684"/>
      <c r="E61" s="684"/>
      <c r="F61" s="684"/>
      <c r="G61" s="684"/>
      <c r="H61" s="684"/>
      <c r="I61" s="684"/>
      <c r="J61" s="684"/>
      <c r="K61" s="685"/>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3" t="str">
        <f>IF(基本情報入力シート!C96="","",基本情報入力シート!C96)</f>
        <v/>
      </c>
      <c r="C62" s="684"/>
      <c r="D62" s="684"/>
      <c r="E62" s="684"/>
      <c r="F62" s="684"/>
      <c r="G62" s="684"/>
      <c r="H62" s="684"/>
      <c r="I62" s="684"/>
      <c r="J62" s="684"/>
      <c r="K62" s="685"/>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3" t="str">
        <f>IF(基本情報入力シート!C97="","",基本情報入力シート!C97)</f>
        <v/>
      </c>
      <c r="C63" s="684"/>
      <c r="D63" s="684"/>
      <c r="E63" s="684"/>
      <c r="F63" s="684"/>
      <c r="G63" s="684"/>
      <c r="H63" s="684"/>
      <c r="I63" s="684"/>
      <c r="J63" s="684"/>
      <c r="K63" s="685"/>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3" t="str">
        <f>IF(基本情報入力シート!C98="","",基本情報入力シート!C98)</f>
        <v/>
      </c>
      <c r="C64" s="684"/>
      <c r="D64" s="684"/>
      <c r="E64" s="684"/>
      <c r="F64" s="684"/>
      <c r="G64" s="684"/>
      <c r="H64" s="684"/>
      <c r="I64" s="684"/>
      <c r="J64" s="684"/>
      <c r="K64" s="685"/>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3" t="str">
        <f>IF(基本情報入力シート!C99="","",基本情報入力シート!C99)</f>
        <v/>
      </c>
      <c r="C65" s="684"/>
      <c r="D65" s="684"/>
      <c r="E65" s="684"/>
      <c r="F65" s="684"/>
      <c r="G65" s="684"/>
      <c r="H65" s="684"/>
      <c r="I65" s="684"/>
      <c r="J65" s="684"/>
      <c r="K65" s="685"/>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3" t="str">
        <f>IF(基本情報入力シート!C100="","",基本情報入力シート!C100)</f>
        <v/>
      </c>
      <c r="C66" s="684"/>
      <c r="D66" s="684"/>
      <c r="E66" s="684"/>
      <c r="F66" s="684"/>
      <c r="G66" s="684"/>
      <c r="H66" s="684"/>
      <c r="I66" s="684"/>
      <c r="J66" s="684"/>
      <c r="K66" s="685"/>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3" t="str">
        <f>IF(基本情報入力シート!C101="","",基本情報入力シート!C101)</f>
        <v/>
      </c>
      <c r="C67" s="684"/>
      <c r="D67" s="684"/>
      <c r="E67" s="684"/>
      <c r="F67" s="684"/>
      <c r="G67" s="684"/>
      <c r="H67" s="684"/>
      <c r="I67" s="684"/>
      <c r="J67" s="684"/>
      <c r="K67" s="685"/>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3" t="str">
        <f>IF(基本情報入力シート!C102="","",基本情報入力シート!C102)</f>
        <v/>
      </c>
      <c r="C68" s="684"/>
      <c r="D68" s="684"/>
      <c r="E68" s="684"/>
      <c r="F68" s="684"/>
      <c r="G68" s="684"/>
      <c r="H68" s="684"/>
      <c r="I68" s="684"/>
      <c r="J68" s="684"/>
      <c r="K68" s="685"/>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3" t="str">
        <f>IF(基本情報入力シート!C103="","",基本情報入力シート!C103)</f>
        <v/>
      </c>
      <c r="C69" s="684"/>
      <c r="D69" s="684"/>
      <c r="E69" s="684"/>
      <c r="F69" s="684"/>
      <c r="G69" s="684"/>
      <c r="H69" s="684"/>
      <c r="I69" s="684"/>
      <c r="J69" s="684"/>
      <c r="K69" s="685"/>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3" t="str">
        <f>IF(基本情報入力シート!C104="","",基本情報入力シート!C104)</f>
        <v/>
      </c>
      <c r="C70" s="684"/>
      <c r="D70" s="684"/>
      <c r="E70" s="684"/>
      <c r="F70" s="684"/>
      <c r="G70" s="684"/>
      <c r="H70" s="684"/>
      <c r="I70" s="684"/>
      <c r="J70" s="684"/>
      <c r="K70" s="685"/>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3" t="str">
        <f>IF(基本情報入力シート!C105="","",基本情報入力シート!C105)</f>
        <v/>
      </c>
      <c r="C71" s="684"/>
      <c r="D71" s="684"/>
      <c r="E71" s="684"/>
      <c r="F71" s="684"/>
      <c r="G71" s="684"/>
      <c r="H71" s="684"/>
      <c r="I71" s="684"/>
      <c r="J71" s="684"/>
      <c r="K71" s="685"/>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3" t="str">
        <f>IF(基本情報入力シート!C106="","",基本情報入力シート!C106)</f>
        <v/>
      </c>
      <c r="C72" s="684"/>
      <c r="D72" s="684"/>
      <c r="E72" s="684"/>
      <c r="F72" s="684"/>
      <c r="G72" s="684"/>
      <c r="H72" s="684"/>
      <c r="I72" s="684"/>
      <c r="J72" s="684"/>
      <c r="K72" s="685"/>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3" t="str">
        <f>IF(基本情報入力シート!C107="","",基本情報入力シート!C107)</f>
        <v/>
      </c>
      <c r="C73" s="684"/>
      <c r="D73" s="684"/>
      <c r="E73" s="684"/>
      <c r="F73" s="684"/>
      <c r="G73" s="684"/>
      <c r="H73" s="684"/>
      <c r="I73" s="684"/>
      <c r="J73" s="684"/>
      <c r="K73" s="685"/>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3" t="str">
        <f>IF(基本情報入力シート!C108="","",基本情報入力シート!C108)</f>
        <v/>
      </c>
      <c r="C74" s="684"/>
      <c r="D74" s="684"/>
      <c r="E74" s="684"/>
      <c r="F74" s="684"/>
      <c r="G74" s="684"/>
      <c r="H74" s="684"/>
      <c r="I74" s="684"/>
      <c r="J74" s="684"/>
      <c r="K74" s="685"/>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3" t="str">
        <f>IF(基本情報入力シート!C109="","",基本情報入力シート!C109)</f>
        <v/>
      </c>
      <c r="C75" s="684"/>
      <c r="D75" s="684"/>
      <c r="E75" s="684"/>
      <c r="F75" s="684"/>
      <c r="G75" s="684"/>
      <c r="H75" s="684"/>
      <c r="I75" s="684"/>
      <c r="J75" s="684"/>
      <c r="K75" s="685"/>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3" t="str">
        <f>IF(基本情報入力シート!C110="","",基本情報入力シート!C110)</f>
        <v/>
      </c>
      <c r="C76" s="684"/>
      <c r="D76" s="684"/>
      <c r="E76" s="684"/>
      <c r="F76" s="684"/>
      <c r="G76" s="684"/>
      <c r="H76" s="684"/>
      <c r="I76" s="684"/>
      <c r="J76" s="684"/>
      <c r="K76" s="685"/>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3" t="str">
        <f>IF(基本情報入力シート!C111="","",基本情報入力シート!C111)</f>
        <v/>
      </c>
      <c r="C77" s="684"/>
      <c r="D77" s="684"/>
      <c r="E77" s="684"/>
      <c r="F77" s="684"/>
      <c r="G77" s="684"/>
      <c r="H77" s="684"/>
      <c r="I77" s="684"/>
      <c r="J77" s="684"/>
      <c r="K77" s="685"/>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3" t="str">
        <f>IF(基本情報入力シート!C112="","",基本情報入力シート!C112)</f>
        <v/>
      </c>
      <c r="C78" s="684"/>
      <c r="D78" s="684"/>
      <c r="E78" s="684"/>
      <c r="F78" s="684"/>
      <c r="G78" s="684"/>
      <c r="H78" s="684"/>
      <c r="I78" s="684"/>
      <c r="J78" s="684"/>
      <c r="K78" s="685"/>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3" t="str">
        <f>IF(基本情報入力シート!C113="","",基本情報入力シート!C113)</f>
        <v/>
      </c>
      <c r="C79" s="684"/>
      <c r="D79" s="684"/>
      <c r="E79" s="684"/>
      <c r="F79" s="684"/>
      <c r="G79" s="684"/>
      <c r="H79" s="684"/>
      <c r="I79" s="684"/>
      <c r="J79" s="684"/>
      <c r="K79" s="685"/>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3" t="str">
        <f>IF(基本情報入力シート!C114="","",基本情報入力シート!C114)</f>
        <v/>
      </c>
      <c r="C80" s="684"/>
      <c r="D80" s="684"/>
      <c r="E80" s="684"/>
      <c r="F80" s="684"/>
      <c r="G80" s="684"/>
      <c r="H80" s="684"/>
      <c r="I80" s="684"/>
      <c r="J80" s="684"/>
      <c r="K80" s="685"/>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3" t="str">
        <f>IF(基本情報入力シート!C115="","",基本情報入力シート!C115)</f>
        <v/>
      </c>
      <c r="C81" s="684"/>
      <c r="D81" s="684"/>
      <c r="E81" s="684"/>
      <c r="F81" s="684"/>
      <c r="G81" s="684"/>
      <c r="H81" s="684"/>
      <c r="I81" s="684"/>
      <c r="J81" s="684"/>
      <c r="K81" s="685"/>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3" t="str">
        <f>IF(基本情報入力シート!C116="","",基本情報入力シート!C116)</f>
        <v/>
      </c>
      <c r="C82" s="684"/>
      <c r="D82" s="684"/>
      <c r="E82" s="684"/>
      <c r="F82" s="684"/>
      <c r="G82" s="684"/>
      <c r="H82" s="684"/>
      <c r="I82" s="684"/>
      <c r="J82" s="684"/>
      <c r="K82" s="685"/>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3" t="str">
        <f>IF(基本情報入力シート!C117="","",基本情報入力シート!C117)</f>
        <v/>
      </c>
      <c r="C83" s="684"/>
      <c r="D83" s="684"/>
      <c r="E83" s="684"/>
      <c r="F83" s="684"/>
      <c r="G83" s="684"/>
      <c r="H83" s="684"/>
      <c r="I83" s="684"/>
      <c r="J83" s="684"/>
      <c r="K83" s="685"/>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3" t="str">
        <f>IF(基本情報入力シート!C118="","",基本情報入力シート!C118)</f>
        <v/>
      </c>
      <c r="C84" s="684"/>
      <c r="D84" s="684"/>
      <c r="E84" s="684"/>
      <c r="F84" s="684"/>
      <c r="G84" s="684"/>
      <c r="H84" s="684"/>
      <c r="I84" s="684"/>
      <c r="J84" s="684"/>
      <c r="K84" s="685"/>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3" t="str">
        <f>IF(基本情報入力シート!C119="","",基本情報入力シート!C119)</f>
        <v/>
      </c>
      <c r="C85" s="684"/>
      <c r="D85" s="684"/>
      <c r="E85" s="684"/>
      <c r="F85" s="684"/>
      <c r="G85" s="684"/>
      <c r="H85" s="684"/>
      <c r="I85" s="684"/>
      <c r="J85" s="684"/>
      <c r="K85" s="685"/>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3" t="str">
        <f>IF(基本情報入力シート!C120="","",基本情報入力シート!C120)</f>
        <v/>
      </c>
      <c r="C86" s="684"/>
      <c r="D86" s="684"/>
      <c r="E86" s="684"/>
      <c r="F86" s="684"/>
      <c r="G86" s="684"/>
      <c r="H86" s="684"/>
      <c r="I86" s="684"/>
      <c r="J86" s="684"/>
      <c r="K86" s="685"/>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3" t="str">
        <f>IF(基本情報入力シート!C121="","",基本情報入力シート!C121)</f>
        <v/>
      </c>
      <c r="C87" s="684"/>
      <c r="D87" s="684"/>
      <c r="E87" s="684"/>
      <c r="F87" s="684"/>
      <c r="G87" s="684"/>
      <c r="H87" s="684"/>
      <c r="I87" s="684"/>
      <c r="J87" s="684"/>
      <c r="K87" s="685"/>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3" t="str">
        <f>IF(基本情報入力シート!C122="","",基本情報入力シート!C122)</f>
        <v/>
      </c>
      <c r="C88" s="684"/>
      <c r="D88" s="684"/>
      <c r="E88" s="684"/>
      <c r="F88" s="684"/>
      <c r="G88" s="684"/>
      <c r="H88" s="684"/>
      <c r="I88" s="684"/>
      <c r="J88" s="684"/>
      <c r="K88" s="685"/>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3" t="str">
        <f>IF(基本情報入力シート!C123="","",基本情報入力シート!C123)</f>
        <v/>
      </c>
      <c r="C89" s="684"/>
      <c r="D89" s="684"/>
      <c r="E89" s="684"/>
      <c r="F89" s="684"/>
      <c r="G89" s="684"/>
      <c r="H89" s="684"/>
      <c r="I89" s="684"/>
      <c r="J89" s="684"/>
      <c r="K89" s="685"/>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3" t="str">
        <f>IF(基本情報入力シート!C124="","",基本情報入力シート!C124)</f>
        <v/>
      </c>
      <c r="C90" s="684"/>
      <c r="D90" s="684"/>
      <c r="E90" s="684"/>
      <c r="F90" s="684"/>
      <c r="G90" s="684"/>
      <c r="H90" s="684"/>
      <c r="I90" s="684"/>
      <c r="J90" s="684"/>
      <c r="K90" s="685"/>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3" t="str">
        <f>IF(基本情報入力シート!C125="","",基本情報入力シート!C125)</f>
        <v/>
      </c>
      <c r="C91" s="684"/>
      <c r="D91" s="684"/>
      <c r="E91" s="684"/>
      <c r="F91" s="684"/>
      <c r="G91" s="684"/>
      <c r="H91" s="684"/>
      <c r="I91" s="684"/>
      <c r="J91" s="684"/>
      <c r="K91" s="685"/>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3" t="str">
        <f>IF(基本情報入力シート!C126="","",基本情報入力シート!C126)</f>
        <v/>
      </c>
      <c r="C92" s="684"/>
      <c r="D92" s="684"/>
      <c r="E92" s="684"/>
      <c r="F92" s="684"/>
      <c r="G92" s="684"/>
      <c r="H92" s="684"/>
      <c r="I92" s="684"/>
      <c r="J92" s="684"/>
      <c r="K92" s="685"/>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3" t="str">
        <f>IF(基本情報入力シート!C127="","",基本情報入力シート!C127)</f>
        <v/>
      </c>
      <c r="C93" s="684"/>
      <c r="D93" s="684"/>
      <c r="E93" s="684"/>
      <c r="F93" s="684"/>
      <c r="G93" s="684"/>
      <c r="H93" s="684"/>
      <c r="I93" s="684"/>
      <c r="J93" s="684"/>
      <c r="K93" s="685"/>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3" t="str">
        <f>IF(基本情報入力シート!C128="","",基本情報入力シート!C128)</f>
        <v/>
      </c>
      <c r="C94" s="684"/>
      <c r="D94" s="684"/>
      <c r="E94" s="684"/>
      <c r="F94" s="684"/>
      <c r="G94" s="684"/>
      <c r="H94" s="684"/>
      <c r="I94" s="684"/>
      <c r="J94" s="684"/>
      <c r="K94" s="685"/>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3" t="str">
        <f>IF(基本情報入力シート!C129="","",基本情報入力シート!C129)</f>
        <v/>
      </c>
      <c r="C95" s="684"/>
      <c r="D95" s="684"/>
      <c r="E95" s="684"/>
      <c r="F95" s="684"/>
      <c r="G95" s="684"/>
      <c r="H95" s="684"/>
      <c r="I95" s="684"/>
      <c r="J95" s="684"/>
      <c r="K95" s="685"/>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3" t="str">
        <f>IF(基本情報入力シート!C130="","",基本情報入力シート!C130)</f>
        <v/>
      </c>
      <c r="C96" s="684"/>
      <c r="D96" s="684"/>
      <c r="E96" s="684"/>
      <c r="F96" s="684"/>
      <c r="G96" s="684"/>
      <c r="H96" s="684"/>
      <c r="I96" s="684"/>
      <c r="J96" s="684"/>
      <c r="K96" s="685"/>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3" t="str">
        <f>IF(基本情報入力シート!C131="","",基本情報入力シート!C131)</f>
        <v/>
      </c>
      <c r="C97" s="684"/>
      <c r="D97" s="684"/>
      <c r="E97" s="684"/>
      <c r="F97" s="684"/>
      <c r="G97" s="684"/>
      <c r="H97" s="684"/>
      <c r="I97" s="684"/>
      <c r="J97" s="684"/>
      <c r="K97" s="685"/>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3" t="str">
        <f>IF(基本情報入力シート!C132="","",基本情報入力シート!C132)</f>
        <v/>
      </c>
      <c r="C98" s="684"/>
      <c r="D98" s="684"/>
      <c r="E98" s="684"/>
      <c r="F98" s="684"/>
      <c r="G98" s="684"/>
      <c r="H98" s="684"/>
      <c r="I98" s="684"/>
      <c r="J98" s="684"/>
      <c r="K98" s="685"/>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3" t="str">
        <f>IF(基本情報入力シート!C133="","",基本情報入力シート!C133)</f>
        <v/>
      </c>
      <c r="C99" s="684"/>
      <c r="D99" s="684"/>
      <c r="E99" s="684"/>
      <c r="F99" s="684"/>
      <c r="G99" s="684"/>
      <c r="H99" s="684"/>
      <c r="I99" s="684"/>
      <c r="J99" s="684"/>
      <c r="K99" s="685"/>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3" t="str">
        <f>IF(基本情報入力シート!C134="","",基本情報入力シート!C134)</f>
        <v/>
      </c>
      <c r="C100" s="684"/>
      <c r="D100" s="684"/>
      <c r="E100" s="684"/>
      <c r="F100" s="684"/>
      <c r="G100" s="684"/>
      <c r="H100" s="684"/>
      <c r="I100" s="684"/>
      <c r="J100" s="684"/>
      <c r="K100" s="685"/>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3" t="str">
        <f>IF(基本情報入力シート!C135="","",基本情報入力シート!C135)</f>
        <v/>
      </c>
      <c r="C101" s="684"/>
      <c r="D101" s="684"/>
      <c r="E101" s="684"/>
      <c r="F101" s="684"/>
      <c r="G101" s="684"/>
      <c r="H101" s="684"/>
      <c r="I101" s="684"/>
      <c r="J101" s="684"/>
      <c r="K101" s="685"/>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3" t="str">
        <f>IF(基本情報入力シート!C136="","",基本情報入力シート!C136)</f>
        <v/>
      </c>
      <c r="C102" s="684"/>
      <c r="D102" s="684"/>
      <c r="E102" s="684"/>
      <c r="F102" s="684"/>
      <c r="G102" s="684"/>
      <c r="H102" s="684"/>
      <c r="I102" s="684"/>
      <c r="J102" s="684"/>
      <c r="K102" s="685"/>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3" t="str">
        <f>IF(基本情報入力シート!C137="","",基本情報入力シート!C137)</f>
        <v/>
      </c>
      <c r="C103" s="684"/>
      <c r="D103" s="684"/>
      <c r="E103" s="684"/>
      <c r="F103" s="684"/>
      <c r="G103" s="684"/>
      <c r="H103" s="684"/>
      <c r="I103" s="684"/>
      <c r="J103" s="684"/>
      <c r="K103" s="685"/>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3" t="str">
        <f>IF(基本情報入力シート!C138="","",基本情報入力シート!C138)</f>
        <v/>
      </c>
      <c r="C104" s="684"/>
      <c r="D104" s="684"/>
      <c r="E104" s="684"/>
      <c r="F104" s="684"/>
      <c r="G104" s="684"/>
      <c r="H104" s="684"/>
      <c r="I104" s="684"/>
      <c r="J104" s="684"/>
      <c r="K104" s="685"/>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3" t="str">
        <f>IF(基本情報入力シート!C139="","",基本情報入力シート!C139)</f>
        <v/>
      </c>
      <c r="C105" s="684"/>
      <c r="D105" s="684"/>
      <c r="E105" s="684"/>
      <c r="F105" s="684"/>
      <c r="G105" s="684"/>
      <c r="H105" s="684"/>
      <c r="I105" s="684"/>
      <c r="J105" s="684"/>
      <c r="K105" s="685"/>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3" t="str">
        <f>IF(基本情報入力シート!C140="","",基本情報入力シート!C140)</f>
        <v/>
      </c>
      <c r="C106" s="684"/>
      <c r="D106" s="684"/>
      <c r="E106" s="684"/>
      <c r="F106" s="684"/>
      <c r="G106" s="684"/>
      <c r="H106" s="684"/>
      <c r="I106" s="684"/>
      <c r="J106" s="684"/>
      <c r="K106" s="685"/>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3" t="str">
        <f>IF(基本情報入力シート!C141="","",基本情報入力シート!C141)</f>
        <v/>
      </c>
      <c r="C107" s="684"/>
      <c r="D107" s="684"/>
      <c r="E107" s="684"/>
      <c r="F107" s="684"/>
      <c r="G107" s="684"/>
      <c r="H107" s="684"/>
      <c r="I107" s="684"/>
      <c r="J107" s="684"/>
      <c r="K107" s="685"/>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3" t="str">
        <f>IF(基本情報入力シート!C142="","",基本情報入力シート!C142)</f>
        <v/>
      </c>
      <c r="C108" s="684"/>
      <c r="D108" s="684"/>
      <c r="E108" s="684"/>
      <c r="F108" s="684"/>
      <c r="G108" s="684"/>
      <c r="H108" s="684"/>
      <c r="I108" s="684"/>
      <c r="J108" s="684"/>
      <c r="K108" s="685"/>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3" t="str">
        <f>IF(基本情報入力シート!C143="","",基本情報入力シート!C143)</f>
        <v/>
      </c>
      <c r="C109" s="684"/>
      <c r="D109" s="684"/>
      <c r="E109" s="684"/>
      <c r="F109" s="684"/>
      <c r="G109" s="684"/>
      <c r="H109" s="684"/>
      <c r="I109" s="684"/>
      <c r="J109" s="684"/>
      <c r="K109" s="685"/>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3" t="str">
        <f>IF(基本情報入力シート!C144="","",基本情報入力シート!C144)</f>
        <v/>
      </c>
      <c r="C110" s="684"/>
      <c r="D110" s="684"/>
      <c r="E110" s="684"/>
      <c r="F110" s="684"/>
      <c r="G110" s="684"/>
      <c r="H110" s="684"/>
      <c r="I110" s="684"/>
      <c r="J110" s="684"/>
      <c r="K110" s="685"/>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3" t="str">
        <f>IF(基本情報入力シート!C145="","",基本情報入力シート!C145)</f>
        <v/>
      </c>
      <c r="C111" s="684"/>
      <c r="D111" s="684"/>
      <c r="E111" s="684"/>
      <c r="F111" s="684"/>
      <c r="G111" s="684"/>
      <c r="H111" s="684"/>
      <c r="I111" s="684"/>
      <c r="J111" s="684"/>
      <c r="K111" s="685"/>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3" t="str">
        <f>IF(基本情報入力シート!C146="","",基本情報入力シート!C146)</f>
        <v/>
      </c>
      <c r="C112" s="684"/>
      <c r="D112" s="684"/>
      <c r="E112" s="684"/>
      <c r="F112" s="684"/>
      <c r="G112" s="684"/>
      <c r="H112" s="684"/>
      <c r="I112" s="684"/>
      <c r="J112" s="684"/>
      <c r="K112" s="685"/>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3" t="str">
        <f>IF(基本情報入力シート!C147="","",基本情報入力シート!C147)</f>
        <v/>
      </c>
      <c r="C113" s="684"/>
      <c r="D113" s="684"/>
      <c r="E113" s="684"/>
      <c r="F113" s="684"/>
      <c r="G113" s="684"/>
      <c r="H113" s="684"/>
      <c r="I113" s="684"/>
      <c r="J113" s="684"/>
      <c r="K113" s="685"/>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3" t="str">
        <f>IF(基本情報入力シート!C148="","",基本情報入力シート!C148)</f>
        <v/>
      </c>
      <c r="C114" s="684"/>
      <c r="D114" s="684"/>
      <c r="E114" s="684"/>
      <c r="F114" s="684"/>
      <c r="G114" s="684"/>
      <c r="H114" s="684"/>
      <c r="I114" s="684"/>
      <c r="J114" s="684"/>
      <c r="K114" s="685"/>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3" t="str">
        <f>IF(基本情報入力シート!C149="","",基本情報入力シート!C149)</f>
        <v/>
      </c>
      <c r="C115" s="684"/>
      <c r="D115" s="684"/>
      <c r="E115" s="684"/>
      <c r="F115" s="684"/>
      <c r="G115" s="684"/>
      <c r="H115" s="684"/>
      <c r="I115" s="684"/>
      <c r="J115" s="684"/>
      <c r="K115" s="685"/>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3" t="str">
        <f>IF(基本情報入力シート!C150="","",基本情報入力シート!C150)</f>
        <v/>
      </c>
      <c r="C116" s="684"/>
      <c r="D116" s="684"/>
      <c r="E116" s="684"/>
      <c r="F116" s="684"/>
      <c r="G116" s="684"/>
      <c r="H116" s="684"/>
      <c r="I116" s="684"/>
      <c r="J116" s="684"/>
      <c r="K116" s="685"/>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3" t="str">
        <f>IF(基本情報入力シート!C151="","",基本情報入力シート!C151)</f>
        <v/>
      </c>
      <c r="C117" s="684"/>
      <c r="D117" s="684"/>
      <c r="E117" s="684"/>
      <c r="F117" s="684"/>
      <c r="G117" s="684"/>
      <c r="H117" s="684"/>
      <c r="I117" s="684"/>
      <c r="J117" s="684"/>
      <c r="K117" s="685"/>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3" t="str">
        <f>IF(基本情報入力シート!C152="","",基本情報入力シート!C152)</f>
        <v/>
      </c>
      <c r="C118" s="684"/>
      <c r="D118" s="684"/>
      <c r="E118" s="684"/>
      <c r="F118" s="684"/>
      <c r="G118" s="684"/>
      <c r="H118" s="684"/>
      <c r="I118" s="684"/>
      <c r="J118" s="684"/>
      <c r="K118" s="685"/>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2023-03-03T01:52:21Z</cp:lastPrinted>
  <dcterms:created xsi:type="dcterms:W3CDTF">2023-01-10T13:53:21Z</dcterms:created>
  <dcterms:modified xsi:type="dcterms:W3CDTF">2023-03-03T01:52:34Z</dcterms:modified>
</cp:coreProperties>
</file>