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ｐ.21" sheetId="1" r:id="rId1"/>
    <sheet name="p.22" sheetId="2" r:id="rId2"/>
    <sheet name="p.23～24" sheetId="3" r:id="rId3"/>
    <sheet name="p.25" sheetId="4" r:id="rId4"/>
  </sheets>
  <definedNames>
    <definedName name="_xlnm.Print_Area" localSheetId="1">'p.22'!$A$1:$O$36</definedName>
  </definedNames>
  <calcPr calcMode="manual" fullCalcOnLoad="1"/>
</workbook>
</file>

<file path=xl/comments1.xml><?xml version="1.0" encoding="utf-8"?>
<comments xmlns="http://schemas.openxmlformats.org/spreadsheetml/2006/main">
  <authors>
    <author>情報システム係</author>
  </authors>
  <commentList>
    <comment ref="I36" authorId="0">
      <text>
        <r>
          <rPr>
            <sz val="10"/>
            <rFont val="ＭＳ Ｐゴシック"/>
            <family val="3"/>
          </rPr>
          <t xml:space="preserve">人口の計　÷　面積
24873　÷　110.01ｋ㎡
</t>
        </r>
      </text>
    </comment>
    <comment ref="H36" authorId="0">
      <text>
        <r>
          <rPr>
            <sz val="10"/>
            <rFont val="ＭＳ Ｐゴシック"/>
            <family val="3"/>
          </rPr>
          <t xml:space="preserve">人口計　÷　世帯数
24873　÷　9598
</t>
        </r>
      </text>
    </comment>
    <comment ref="G36" authorId="0">
      <text>
        <r>
          <rPr>
            <sz val="10"/>
            <rFont val="ＭＳ Ｐゴシック"/>
            <family val="3"/>
          </rPr>
          <t xml:space="preserve">男　11538　÷　女　13335　×　100
</t>
        </r>
      </text>
    </comment>
  </commentList>
</comments>
</file>

<file path=xl/sharedStrings.xml><?xml version="1.0" encoding="utf-8"?>
<sst xmlns="http://schemas.openxmlformats.org/spreadsheetml/2006/main" count="300" uniqueCount="214">
  <si>
    <t>男</t>
  </si>
  <si>
    <t>女</t>
  </si>
  <si>
    <t>総数</t>
  </si>
  <si>
    <t>総数</t>
  </si>
  <si>
    <t>県内</t>
  </si>
  <si>
    <t>県外</t>
  </si>
  <si>
    <t>職権</t>
  </si>
  <si>
    <t>総数</t>
  </si>
  <si>
    <t>県内</t>
  </si>
  <si>
    <t>県外</t>
  </si>
  <si>
    <t>単位：人</t>
  </si>
  <si>
    <t>単位：人</t>
  </si>
  <si>
    <t>山王原</t>
  </si>
  <si>
    <t>仲町</t>
  </si>
  <si>
    <t>計</t>
  </si>
  <si>
    <t>　　　　　２地区</t>
  </si>
  <si>
    <t>谷</t>
  </si>
  <si>
    <t>計</t>
  </si>
  <si>
    <t>　　　　　3地区</t>
  </si>
  <si>
    <t>小鷺巣</t>
  </si>
  <si>
    <t>寺柱</t>
  </si>
  <si>
    <t>大鷺巣</t>
  </si>
  <si>
    <t>高畑</t>
  </si>
  <si>
    <t>計</t>
  </si>
  <si>
    <t>　　　　４地区</t>
  </si>
  <si>
    <t>田上</t>
  </si>
  <si>
    <t>梶山</t>
  </si>
  <si>
    <t>計</t>
  </si>
  <si>
    <t>　　　　　５地区</t>
  </si>
  <si>
    <t>轟木</t>
  </si>
  <si>
    <t>大野</t>
  </si>
  <si>
    <t>大八重</t>
  </si>
  <si>
    <t>　　　　６地区</t>
  </si>
  <si>
    <t>勝岡</t>
  </si>
  <si>
    <t>前目</t>
  </si>
  <si>
    <t>蓼池</t>
  </si>
  <si>
    <t>餅原</t>
  </si>
  <si>
    <t>三原</t>
  </si>
  <si>
    <t>計</t>
  </si>
  <si>
    <t>　　　　　７地区</t>
  </si>
  <si>
    <t>上新</t>
  </si>
  <si>
    <t>下新</t>
  </si>
  <si>
    <t>今市</t>
  </si>
  <si>
    <t>中原</t>
  </si>
  <si>
    <t>花見原</t>
  </si>
  <si>
    <t>計</t>
  </si>
  <si>
    <t>　　　　　８地区</t>
  </si>
  <si>
    <t>稗田</t>
  </si>
  <si>
    <t>計</t>
  </si>
  <si>
    <t>　　　　９地区</t>
  </si>
  <si>
    <t>東植木</t>
  </si>
  <si>
    <t>西植木</t>
  </si>
  <si>
    <t>計</t>
  </si>
  <si>
    <t>総計</t>
  </si>
  <si>
    <t>世帯</t>
  </si>
  <si>
    <t>人口</t>
  </si>
  <si>
    <t>男</t>
  </si>
  <si>
    <t>女</t>
  </si>
  <si>
    <t>山王原</t>
  </si>
  <si>
    <t>仲町</t>
  </si>
  <si>
    <t>計</t>
  </si>
  <si>
    <t>谷</t>
  </si>
  <si>
    <t>小鷺巣</t>
  </si>
  <si>
    <t>寺柱</t>
  </si>
  <si>
    <t>大鷺巣</t>
  </si>
  <si>
    <t>高畑</t>
  </si>
  <si>
    <t>田上</t>
  </si>
  <si>
    <t>梶山</t>
  </si>
  <si>
    <t>轟木</t>
  </si>
  <si>
    <t>大野</t>
  </si>
  <si>
    <t>大八重</t>
  </si>
  <si>
    <t>勝岡</t>
  </si>
  <si>
    <t>前目</t>
  </si>
  <si>
    <t>蓼池</t>
  </si>
  <si>
    <t>餅原</t>
  </si>
  <si>
    <t>三原</t>
  </si>
  <si>
    <t>上新</t>
  </si>
  <si>
    <t>下新</t>
  </si>
  <si>
    <t>今市</t>
  </si>
  <si>
    <t>中原</t>
  </si>
  <si>
    <t>花見原</t>
  </si>
  <si>
    <t>稗田</t>
  </si>
  <si>
    <t>東植木</t>
  </si>
  <si>
    <t>西植木</t>
  </si>
  <si>
    <t>総計</t>
  </si>
  <si>
    <t>　 　第１地区</t>
  </si>
  <si>
    <t>仮屋</t>
  </si>
  <si>
    <t>資料：町民保健課</t>
  </si>
  <si>
    <t>男</t>
  </si>
  <si>
    <t>女</t>
  </si>
  <si>
    <t>不詳</t>
  </si>
  <si>
    <t>年少人口（0～14歳）</t>
  </si>
  <si>
    <t>生産年齢人口（15～64歳）</t>
  </si>
  <si>
    <t>老年人口（65歳～）</t>
  </si>
  <si>
    <t>総　数</t>
  </si>
  <si>
    <t>インドネシア</t>
  </si>
  <si>
    <t>単位：人</t>
  </si>
  <si>
    <t>ブラジル</t>
  </si>
  <si>
    <t>フィリピン</t>
  </si>
  <si>
    <t>オ－ストラリア</t>
  </si>
  <si>
    <t>計</t>
  </si>
  <si>
    <t>各年１0月1日現在</t>
  </si>
  <si>
    <t>年</t>
  </si>
  <si>
    <t>世帯数</t>
  </si>
  <si>
    <t>男女比</t>
  </si>
  <si>
    <t>一世帯あたり人口</t>
  </si>
  <si>
    <t>人口密度</t>
  </si>
  <si>
    <t>女＝１００</t>
  </si>
  <si>
    <t>(1K㎡）</t>
  </si>
  <si>
    <t>町制施行</t>
  </si>
  <si>
    <t>109．85Ｋ㎡</t>
  </si>
  <si>
    <t>110．01Ｋ㎡</t>
  </si>
  <si>
    <t>0～4</t>
  </si>
  <si>
    <t>60～64</t>
  </si>
  <si>
    <t>5～9</t>
  </si>
  <si>
    <t>65～69</t>
  </si>
  <si>
    <t>10～14</t>
  </si>
  <si>
    <t>70～74</t>
  </si>
  <si>
    <t>15～19</t>
  </si>
  <si>
    <t>75～79</t>
  </si>
  <si>
    <t>20～24</t>
  </si>
  <si>
    <t>80～84</t>
  </si>
  <si>
    <t>25～29</t>
  </si>
  <si>
    <t>85～89</t>
  </si>
  <si>
    <t>30～34</t>
  </si>
  <si>
    <t>90～94</t>
  </si>
  <si>
    <t>35～39</t>
  </si>
  <si>
    <t>95～99</t>
  </si>
  <si>
    <t>40～44</t>
  </si>
  <si>
    <t>100～</t>
  </si>
  <si>
    <t>45～49</t>
  </si>
  <si>
    <t>50～54</t>
  </si>
  <si>
    <t>55～59</t>
  </si>
  <si>
    <t>カナダ</t>
  </si>
  <si>
    <t>-</t>
  </si>
  <si>
    <t>カンボジア</t>
  </si>
  <si>
    <t>フランス</t>
  </si>
  <si>
    <t>110．02Ｋ㎡</t>
  </si>
  <si>
    <t>仮屋</t>
  </si>
  <si>
    <t>ベトナム</t>
  </si>
  <si>
    <t>資料：企画商工課、町民保健課</t>
  </si>
  <si>
    <t>資料：企画商工課</t>
  </si>
  <si>
    <t>東原</t>
  </si>
  <si>
    <t>檪田</t>
  </si>
  <si>
    <t>中米</t>
  </si>
  <si>
    <t>上米</t>
  </si>
  <si>
    <t>上米</t>
  </si>
  <si>
    <t>中米</t>
  </si>
  <si>
    <t>檪田</t>
  </si>
  <si>
    <t>東原</t>
  </si>
  <si>
    <t>キューバ</t>
  </si>
  <si>
    <t>　昭和 23</t>
  </si>
  <si>
    <t>平成 元</t>
  </si>
  <si>
    <t>注１　各年12月末現在</t>
  </si>
  <si>
    <t>注１　外国人を含む</t>
  </si>
  <si>
    <t>単位：人</t>
  </si>
  <si>
    <t>10．自然動態人口及び婚姻離婚</t>
  </si>
  <si>
    <t>11．社会動態人口（県内・県外別）</t>
  </si>
  <si>
    <t>12．社会動態人口（男女別）</t>
  </si>
  <si>
    <t>13．行政区別人口及び世帯数</t>
  </si>
  <si>
    <t xml:space="preserve"> 14．外国人国籍別登録者数</t>
  </si>
  <si>
    <t>人　口</t>
  </si>
  <si>
    <t>備　考</t>
  </si>
  <si>
    <t>総　数</t>
  </si>
  <si>
    <t>割　合</t>
  </si>
  <si>
    <t>自然増加</t>
  </si>
  <si>
    <t>出　生</t>
  </si>
  <si>
    <t>死　亡</t>
  </si>
  <si>
    <t>総数</t>
  </si>
  <si>
    <t>婚姻</t>
  </si>
  <si>
    <t>離婚</t>
  </si>
  <si>
    <t>社会増加</t>
  </si>
  <si>
    <t>転　入</t>
  </si>
  <si>
    <t>転　出</t>
  </si>
  <si>
    <t>　　転　入</t>
  </si>
  <si>
    <t>　　転　出</t>
  </si>
  <si>
    <t>地　区</t>
  </si>
  <si>
    <t>地区</t>
  </si>
  <si>
    <t>中　国</t>
  </si>
  <si>
    <t>韓　国</t>
  </si>
  <si>
    <t>アメリカ</t>
  </si>
  <si>
    <t>台　湾</t>
  </si>
  <si>
    <t>３　人　口</t>
  </si>
  <si>
    <t>９．人口の推移及び密度</t>
  </si>
  <si>
    <t>年 次</t>
  </si>
  <si>
    <t>　　　　 年　次　　　　　国　籍</t>
  </si>
  <si>
    <t>令和 元</t>
  </si>
  <si>
    <t>スリランカ</t>
  </si>
  <si>
    <t>ウガンダ</t>
  </si>
  <si>
    <t>バングラデシュ</t>
  </si>
  <si>
    <t>モンゴル</t>
  </si>
  <si>
    <t>令和元年</t>
  </si>
  <si>
    <t>令和 元</t>
  </si>
  <si>
    <t>令和2年</t>
  </si>
  <si>
    <t>資料：企画商工課(現住人口・国勢調査)</t>
  </si>
  <si>
    <t>（住民基本台帳）</t>
  </si>
  <si>
    <t>注１　住民基本台帳の数値に因るため、現住人口の数値とは異なる。</t>
  </si>
  <si>
    <t>令和3年</t>
  </si>
  <si>
    <t>△28</t>
  </si>
  <si>
    <t>令和4年</t>
  </si>
  <si>
    <t>アルゼンチン</t>
  </si>
  <si>
    <t>メキシコ</t>
  </si>
  <si>
    <t>21　人　口</t>
  </si>
  <si>
    <t>人　口　22</t>
  </si>
  <si>
    <t>23　人　口</t>
  </si>
  <si>
    <t>人　口　24</t>
  </si>
  <si>
    <t>25　人　口</t>
  </si>
  <si>
    <t>△34</t>
  </si>
  <si>
    <t>△47</t>
  </si>
  <si>
    <t>令和5年</t>
  </si>
  <si>
    <t>-</t>
  </si>
  <si>
    <t>-</t>
  </si>
  <si>
    <t>ミャンマー</t>
  </si>
  <si>
    <t>【 令和5年10月1日現在 年齢別人口 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</si>
</sst>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"/>
    <numFmt numFmtId="177" formatCode="0.0%"/>
    <numFmt numFmtId="178" formatCode="#,##0.0;[Red]\-#,##0.0"/>
    <numFmt numFmtId="179" formatCode="0.0000000"/>
    <numFmt numFmtId="180" formatCode="#,##0.000;[Red]\-#,##0.000"/>
    <numFmt numFmtId="181" formatCode="0.000%"/>
    <numFmt numFmtId="182" formatCode="#,##0.0000;[Red]\-#,##0.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00000000"/>
    <numFmt numFmtId="189" formatCode="0.00000000"/>
    <numFmt numFmtId="190" formatCode="0.00000000000"/>
    <numFmt numFmtId="191" formatCode="#,##0_ "/>
    <numFmt numFmtId="192" formatCode="0_ "/>
    <numFmt numFmtId="193" formatCode="#,##0_ ;[Red]\-#,##0\ "/>
    <numFmt numFmtId="194" formatCode="0.0_ "/>
    <numFmt numFmtId="195" formatCode="0;&quot;△ &quot;0"/>
    <numFmt numFmtId="196" formatCode="#,##0;&quot;△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38" fontId="3" fillId="0" borderId="0" xfId="49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/>
    </xf>
    <xf numFmtId="38" fontId="3" fillId="0" borderId="0" xfId="49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38" fontId="3" fillId="0" borderId="15" xfId="49" applyFont="1" applyFill="1" applyBorder="1" applyAlignment="1">
      <alignment/>
    </xf>
    <xf numFmtId="38" fontId="3" fillId="0" borderId="16" xfId="49" applyFont="1" applyFill="1" applyBorder="1" applyAlignment="1">
      <alignment/>
    </xf>
    <xf numFmtId="38" fontId="3" fillId="0" borderId="13" xfId="49" applyFont="1" applyFill="1" applyBorder="1" applyAlignment="1">
      <alignment/>
    </xf>
    <xf numFmtId="38" fontId="3" fillId="0" borderId="17" xfId="49" applyFont="1" applyFill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16" xfId="0" applyFont="1" applyFill="1" applyBorder="1" applyAlignment="1">
      <alignment/>
    </xf>
    <xf numFmtId="187" fontId="3" fillId="0" borderId="0" xfId="42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8" fontId="3" fillId="0" borderId="0" xfId="49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38" fontId="2" fillId="0" borderId="0" xfId="49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91" fontId="0" fillId="0" borderId="16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38" fontId="0" fillId="0" borderId="16" xfId="49" applyFont="1" applyBorder="1" applyAlignment="1">
      <alignment/>
    </xf>
    <xf numFmtId="187" fontId="0" fillId="0" borderId="16" xfId="42" applyNumberFormat="1" applyFont="1" applyBorder="1" applyAlignment="1">
      <alignment/>
    </xf>
    <xf numFmtId="178" fontId="0" fillId="0" borderId="16" xfId="49" applyNumberFormat="1" applyFont="1" applyBorder="1" applyAlignment="1">
      <alignment/>
    </xf>
    <xf numFmtId="0" fontId="0" fillId="0" borderId="15" xfId="0" applyFont="1" applyBorder="1" applyAlignment="1">
      <alignment horizontal="left" wrapText="1"/>
    </xf>
    <xf numFmtId="0" fontId="0" fillId="0" borderId="13" xfId="0" applyFont="1" applyBorder="1" applyAlignment="1">
      <alignment/>
    </xf>
    <xf numFmtId="187" fontId="0" fillId="0" borderId="16" xfId="0" applyNumberFormat="1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15" xfId="49" applyFont="1" applyBorder="1" applyAlignment="1">
      <alignment/>
    </xf>
    <xf numFmtId="187" fontId="0" fillId="0" borderId="15" xfId="42" applyNumberFormat="1" applyFont="1" applyBorder="1" applyAlignment="1">
      <alignment/>
    </xf>
    <xf numFmtId="187" fontId="0" fillId="0" borderId="15" xfId="0" applyNumberFormat="1" applyFont="1" applyBorder="1" applyAlignment="1">
      <alignment/>
    </xf>
    <xf numFmtId="178" fontId="0" fillId="0" borderId="15" xfId="49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187" fontId="0" fillId="0" borderId="16" xfId="42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87" fontId="0" fillId="0" borderId="16" xfId="0" applyNumberFormat="1" applyFont="1" applyFill="1" applyBorder="1" applyAlignment="1">
      <alignment/>
    </xf>
    <xf numFmtId="0" fontId="9" fillId="0" borderId="15" xfId="0" applyFont="1" applyBorder="1" applyAlignment="1">
      <alignment/>
    </xf>
    <xf numFmtId="187" fontId="0" fillId="0" borderId="16" xfId="0" applyNumberFormat="1" applyFont="1" applyFill="1" applyBorder="1" applyAlignment="1">
      <alignment/>
    </xf>
    <xf numFmtId="187" fontId="0" fillId="0" borderId="16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38" fontId="3" fillId="0" borderId="23" xfId="49" applyFont="1" applyFill="1" applyBorder="1" applyAlignment="1">
      <alignment/>
    </xf>
    <xf numFmtId="38" fontId="3" fillId="0" borderId="11" xfId="49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95" fontId="0" fillId="0" borderId="16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95" fontId="0" fillId="0" borderId="15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38" fontId="0" fillId="0" borderId="16" xfId="49" applyFont="1" applyFill="1" applyBorder="1" applyAlignment="1">
      <alignment vertical="center"/>
    </xf>
    <xf numFmtId="196" fontId="0" fillId="0" borderId="16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right"/>
    </xf>
    <xf numFmtId="3" fontId="0" fillId="0" borderId="0" xfId="49" applyNumberFormat="1" applyFont="1" applyFill="1" applyBorder="1" applyAlignment="1">
      <alignment/>
    </xf>
    <xf numFmtId="0" fontId="0" fillId="0" borderId="31" xfId="0" applyFont="1" applyBorder="1" applyAlignment="1">
      <alignment horizontal="right"/>
    </xf>
    <xf numFmtId="38" fontId="2" fillId="0" borderId="32" xfId="49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right" vertical="center"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38" fontId="3" fillId="0" borderId="0" xfId="0" applyNumberFormat="1" applyFont="1" applyFill="1" applyAlignment="1">
      <alignment/>
    </xf>
    <xf numFmtId="0" fontId="3" fillId="0" borderId="37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4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95" fontId="3" fillId="0" borderId="16" xfId="0" applyNumberFormat="1" applyFont="1" applyFill="1" applyBorder="1" applyAlignment="1">
      <alignment vertical="center"/>
    </xf>
    <xf numFmtId="195" fontId="0" fillId="0" borderId="43" xfId="0" applyNumberFormat="1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96" fontId="0" fillId="0" borderId="43" xfId="0" applyNumberFormat="1" applyFont="1" applyFill="1" applyBorder="1" applyAlignment="1">
      <alignment vertical="center"/>
    </xf>
    <xf numFmtId="0" fontId="0" fillId="0" borderId="43" xfId="0" applyFont="1" applyFill="1" applyBorder="1" applyAlignment="1">
      <alignment horizontal="right" vertical="center"/>
    </xf>
    <xf numFmtId="191" fontId="0" fillId="0" borderId="43" xfId="0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horizontal="right"/>
    </xf>
    <xf numFmtId="3" fontId="0" fillId="0" borderId="43" xfId="0" applyNumberFormat="1" applyFont="1" applyFill="1" applyBorder="1" applyAlignment="1">
      <alignment/>
    </xf>
    <xf numFmtId="187" fontId="0" fillId="0" borderId="43" xfId="0" applyNumberFormat="1" applyFont="1" applyFill="1" applyBorder="1" applyAlignment="1">
      <alignment/>
    </xf>
    <xf numFmtId="187" fontId="0" fillId="0" borderId="43" xfId="0" applyNumberFormat="1" applyFont="1" applyFill="1" applyBorder="1" applyAlignment="1">
      <alignment/>
    </xf>
    <xf numFmtId="187" fontId="0" fillId="0" borderId="4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45" xfId="49" applyFont="1" applyFill="1" applyBorder="1" applyAlignment="1">
      <alignment horizontal="right"/>
    </xf>
    <xf numFmtId="38" fontId="0" fillId="0" borderId="46" xfId="49" applyFont="1" applyFill="1" applyBorder="1" applyAlignment="1">
      <alignment/>
    </xf>
    <xf numFmtId="38" fontId="0" fillId="0" borderId="47" xfId="49" applyFont="1" applyFill="1" applyBorder="1" applyAlignment="1">
      <alignment/>
    </xf>
    <xf numFmtId="38" fontId="0" fillId="0" borderId="48" xfId="49" applyFont="1" applyFill="1" applyBorder="1" applyAlignment="1">
      <alignment/>
    </xf>
    <xf numFmtId="38" fontId="2" fillId="0" borderId="49" xfId="49" applyFont="1" applyFill="1" applyBorder="1" applyAlignment="1">
      <alignment/>
    </xf>
    <xf numFmtId="38" fontId="2" fillId="0" borderId="50" xfId="49" applyFont="1" applyFill="1" applyBorder="1" applyAlignment="1">
      <alignment/>
    </xf>
    <xf numFmtId="38" fontId="0" fillId="0" borderId="23" xfId="49" applyFont="1" applyFill="1" applyBorder="1" applyAlignment="1">
      <alignment/>
    </xf>
    <xf numFmtId="38" fontId="0" fillId="0" borderId="23" xfId="0" applyNumberFormat="1" applyFont="1" applyFill="1" applyBorder="1" applyAlignment="1">
      <alignment/>
    </xf>
    <xf numFmtId="177" fontId="0" fillId="0" borderId="51" xfId="42" applyNumberFormat="1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25" xfId="0" applyNumberFormat="1" applyFont="1" applyFill="1" applyBorder="1" applyAlignment="1">
      <alignment/>
    </xf>
    <xf numFmtId="177" fontId="0" fillId="0" borderId="52" xfId="42" applyNumberFormat="1" applyFont="1" applyFill="1" applyBorder="1" applyAlignment="1">
      <alignment/>
    </xf>
    <xf numFmtId="38" fontId="0" fillId="0" borderId="39" xfId="49" applyFont="1" applyFill="1" applyBorder="1" applyAlignment="1">
      <alignment/>
    </xf>
    <xf numFmtId="38" fontId="0" fillId="0" borderId="39" xfId="0" applyNumberFormat="1" applyFont="1" applyFill="1" applyBorder="1" applyAlignment="1">
      <alignment/>
    </xf>
    <xf numFmtId="177" fontId="0" fillId="0" borderId="53" xfId="42" applyNumberFormat="1" applyFont="1" applyFill="1" applyBorder="1" applyAlignment="1">
      <alignment/>
    </xf>
    <xf numFmtId="0" fontId="0" fillId="0" borderId="54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0" fillId="0" borderId="55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57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58" fontId="3" fillId="0" borderId="22" xfId="0" applyNumberFormat="1" applyFont="1" applyFill="1" applyBorder="1" applyAlignment="1">
      <alignment horizontal="center" vertical="center"/>
    </xf>
    <xf numFmtId="58" fontId="3" fillId="0" borderId="58" xfId="0" applyNumberFormat="1" applyFont="1" applyFill="1" applyBorder="1" applyAlignment="1">
      <alignment horizontal="center" vertical="center"/>
    </xf>
    <xf numFmtId="58" fontId="3" fillId="0" borderId="59" xfId="0" applyNumberFormat="1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58" fontId="3" fillId="0" borderId="17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/>
    </xf>
    <xf numFmtId="0" fontId="0" fillId="0" borderId="0" xfId="0" applyFont="1" applyBorder="1" applyAlignment="1">
      <alignment vertical="top"/>
    </xf>
    <xf numFmtId="0" fontId="0" fillId="0" borderId="37" xfId="0" applyFont="1" applyBorder="1" applyAlignment="1">
      <alignment vertical="top"/>
    </xf>
    <xf numFmtId="0" fontId="0" fillId="0" borderId="13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7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showGridLines="0" tabSelected="1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6.625" style="97" customWidth="1"/>
    <col min="2" max="2" width="8.25390625" style="97" customWidth="1"/>
    <col min="3" max="9" width="9.375" style="97" customWidth="1"/>
    <col min="10" max="10" width="14.25390625" style="97" customWidth="1"/>
    <col min="11" max="11" width="9.00390625" style="97" customWidth="1"/>
    <col min="12" max="16384" width="9.00390625" style="72" customWidth="1"/>
  </cols>
  <sheetData>
    <row r="1" spans="1:3" ht="11.25" customHeight="1">
      <c r="A1" s="194" t="s">
        <v>202</v>
      </c>
      <c r="B1" s="194"/>
      <c r="C1" s="194"/>
    </row>
    <row r="2" spans="2:3" ht="11.25" customHeight="1">
      <c r="B2" s="13"/>
      <c r="C2" s="13"/>
    </row>
    <row r="3" spans="2:10" ht="18.75">
      <c r="B3" s="199" t="s">
        <v>182</v>
      </c>
      <c r="C3" s="199"/>
      <c r="D3" s="199"/>
      <c r="E3" s="199"/>
      <c r="F3" s="199"/>
      <c r="G3" s="199"/>
      <c r="H3" s="199"/>
      <c r="I3" s="199"/>
      <c r="J3" s="199"/>
    </row>
    <row r="4" spans="2:3" ht="11.25" customHeight="1">
      <c r="B4" s="13"/>
      <c r="C4" s="13"/>
    </row>
    <row r="5" spans="2:10" ht="17.25">
      <c r="B5" s="188" t="s">
        <v>183</v>
      </c>
      <c r="C5" s="188"/>
      <c r="D5" s="188"/>
      <c r="E5" s="188"/>
      <c r="F5" s="188"/>
      <c r="G5" s="188"/>
      <c r="H5" s="188"/>
      <c r="I5" s="188"/>
      <c r="J5" s="188"/>
    </row>
    <row r="6" spans="2:10" ht="14.25" customHeight="1" thickBot="1">
      <c r="B6" s="5"/>
      <c r="C6" s="5"/>
      <c r="D6" s="5"/>
      <c r="E6" s="5"/>
      <c r="F6" s="5"/>
      <c r="G6" s="5"/>
      <c r="H6" s="5"/>
      <c r="I6" s="5"/>
      <c r="J6" s="6" t="s">
        <v>101</v>
      </c>
    </row>
    <row r="7" spans="2:11" ht="15.75" customHeight="1" thickTop="1">
      <c r="B7" s="192" t="s">
        <v>102</v>
      </c>
      <c r="C7" s="193" t="s">
        <v>103</v>
      </c>
      <c r="D7" s="189" t="s">
        <v>161</v>
      </c>
      <c r="E7" s="190"/>
      <c r="F7" s="191"/>
      <c r="G7" s="119" t="s">
        <v>104</v>
      </c>
      <c r="H7" s="197" t="s">
        <v>105</v>
      </c>
      <c r="I7" s="119" t="s">
        <v>106</v>
      </c>
      <c r="J7" s="195" t="s">
        <v>162</v>
      </c>
      <c r="K7" s="72"/>
    </row>
    <row r="8" spans="2:11" ht="15.75" customHeight="1">
      <c r="B8" s="191"/>
      <c r="C8" s="191"/>
      <c r="D8" s="120" t="s">
        <v>88</v>
      </c>
      <c r="E8" s="120" t="s">
        <v>89</v>
      </c>
      <c r="F8" s="120" t="s">
        <v>100</v>
      </c>
      <c r="G8" s="121" t="s">
        <v>107</v>
      </c>
      <c r="H8" s="198"/>
      <c r="I8" s="121" t="s">
        <v>108</v>
      </c>
      <c r="J8" s="196"/>
      <c r="K8" s="72"/>
    </row>
    <row r="9" spans="2:11" ht="15" customHeight="1">
      <c r="B9" s="62" t="s">
        <v>151</v>
      </c>
      <c r="C9" s="63">
        <v>3144</v>
      </c>
      <c r="D9" s="63">
        <v>8009</v>
      </c>
      <c r="E9" s="63">
        <v>8337</v>
      </c>
      <c r="F9" s="63">
        <f>D9+E9</f>
        <v>16346</v>
      </c>
      <c r="G9" s="64">
        <f>D9/E9*100</f>
        <v>96.06573107832553</v>
      </c>
      <c r="H9" s="65">
        <f aca="true" t="shared" si="0" ref="H9:H25">F9/C9</f>
        <v>5.1991094147582695</v>
      </c>
      <c r="I9" s="65">
        <f>F9/109.85</f>
        <v>148.8029130632681</v>
      </c>
      <c r="J9" s="66" t="s">
        <v>109</v>
      </c>
      <c r="K9" s="72"/>
    </row>
    <row r="10" spans="2:11" ht="15" customHeight="1">
      <c r="B10" s="67">
        <v>33</v>
      </c>
      <c r="C10" s="63">
        <v>3288</v>
      </c>
      <c r="D10" s="63">
        <v>7407</v>
      </c>
      <c r="E10" s="63">
        <v>7921</v>
      </c>
      <c r="F10" s="63">
        <f>D10+E10</f>
        <v>15328</v>
      </c>
      <c r="G10" s="64">
        <f aca="true" t="shared" si="1" ref="G10:G26">D10/E10*100</f>
        <v>93.51092033834112</v>
      </c>
      <c r="H10" s="68">
        <f t="shared" si="0"/>
        <v>4.661800486618005</v>
      </c>
      <c r="I10" s="65">
        <f aca="true" t="shared" si="2" ref="I10:I15">F10/109.85</f>
        <v>139.5357305416477</v>
      </c>
      <c r="J10" s="69" t="s">
        <v>110</v>
      </c>
      <c r="K10" s="72"/>
    </row>
    <row r="11" spans="2:11" ht="15" customHeight="1">
      <c r="B11" s="67">
        <v>43</v>
      </c>
      <c r="C11" s="63">
        <v>3838</v>
      </c>
      <c r="D11" s="63">
        <v>6929</v>
      </c>
      <c r="E11" s="63">
        <v>7790</v>
      </c>
      <c r="F11" s="63">
        <f aca="true" t="shared" si="3" ref="F11:F20">D11+E11</f>
        <v>14719</v>
      </c>
      <c r="G11" s="64">
        <f t="shared" si="1"/>
        <v>88.94736842105263</v>
      </c>
      <c r="H11" s="68">
        <f t="shared" si="0"/>
        <v>3.835070349140177</v>
      </c>
      <c r="I11" s="65">
        <f t="shared" si="2"/>
        <v>133.9918070095585</v>
      </c>
      <c r="J11" s="70"/>
      <c r="K11" s="72"/>
    </row>
    <row r="12" spans="2:11" ht="15" customHeight="1">
      <c r="B12" s="67">
        <v>53</v>
      </c>
      <c r="C12" s="63">
        <v>5147</v>
      </c>
      <c r="D12" s="63">
        <v>7955</v>
      </c>
      <c r="E12" s="63">
        <v>8924</v>
      </c>
      <c r="F12" s="63">
        <f t="shared" si="3"/>
        <v>16879</v>
      </c>
      <c r="G12" s="64">
        <f t="shared" si="1"/>
        <v>89.14164051994621</v>
      </c>
      <c r="H12" s="68">
        <f t="shared" si="0"/>
        <v>3.2793860501262873</v>
      </c>
      <c r="I12" s="65">
        <f t="shared" si="2"/>
        <v>153.65498406918525</v>
      </c>
      <c r="J12" s="70"/>
      <c r="K12" s="72"/>
    </row>
    <row r="13" spans="2:11" ht="15" customHeight="1">
      <c r="B13" s="67">
        <v>63</v>
      </c>
      <c r="C13" s="63">
        <v>6462</v>
      </c>
      <c r="D13" s="63">
        <v>9423</v>
      </c>
      <c r="E13" s="63">
        <v>10491</v>
      </c>
      <c r="F13" s="63">
        <f t="shared" si="3"/>
        <v>19914</v>
      </c>
      <c r="G13" s="64">
        <f t="shared" si="1"/>
        <v>89.81984558192737</v>
      </c>
      <c r="H13" s="68">
        <f t="shared" si="0"/>
        <v>3.0817084493964715</v>
      </c>
      <c r="I13" s="65">
        <f t="shared" si="2"/>
        <v>181.2835685025034</v>
      </c>
      <c r="J13" s="70"/>
      <c r="K13" s="72"/>
    </row>
    <row r="14" spans="2:11" ht="15" customHeight="1">
      <c r="B14" s="62" t="s">
        <v>152</v>
      </c>
      <c r="C14" s="63">
        <v>6698</v>
      </c>
      <c r="D14" s="63">
        <v>9677</v>
      </c>
      <c r="E14" s="63">
        <v>10796</v>
      </c>
      <c r="F14" s="63">
        <f t="shared" si="3"/>
        <v>20473</v>
      </c>
      <c r="G14" s="64">
        <f t="shared" si="1"/>
        <v>89.63505001852538</v>
      </c>
      <c r="H14" s="68">
        <f t="shared" si="0"/>
        <v>3.0565840549417738</v>
      </c>
      <c r="I14" s="65">
        <f t="shared" si="2"/>
        <v>186.37232589895314</v>
      </c>
      <c r="J14" s="70"/>
      <c r="K14" s="72"/>
    </row>
    <row r="15" spans="2:11" ht="15" customHeight="1">
      <c r="B15" s="67">
        <v>2</v>
      </c>
      <c r="C15" s="63">
        <v>6837</v>
      </c>
      <c r="D15" s="63">
        <v>9926</v>
      </c>
      <c r="E15" s="63">
        <v>11085</v>
      </c>
      <c r="F15" s="63">
        <f t="shared" si="3"/>
        <v>21011</v>
      </c>
      <c r="G15" s="64">
        <f t="shared" si="1"/>
        <v>89.54442940911142</v>
      </c>
      <c r="H15" s="68">
        <f t="shared" si="0"/>
        <v>3.0731314904197746</v>
      </c>
      <c r="I15" s="65">
        <f t="shared" si="2"/>
        <v>191.26991351843424</v>
      </c>
      <c r="J15" s="70"/>
      <c r="K15" s="72"/>
    </row>
    <row r="16" spans="2:11" ht="15" customHeight="1">
      <c r="B16" s="67">
        <v>3</v>
      </c>
      <c r="C16" s="63">
        <v>7034</v>
      </c>
      <c r="D16" s="63">
        <v>10105</v>
      </c>
      <c r="E16" s="63">
        <v>11312</v>
      </c>
      <c r="F16" s="63">
        <f t="shared" si="3"/>
        <v>21417</v>
      </c>
      <c r="G16" s="64">
        <f t="shared" si="1"/>
        <v>89.32991513437058</v>
      </c>
      <c r="H16" s="68">
        <f t="shared" si="0"/>
        <v>3.044782485072505</v>
      </c>
      <c r="I16" s="65">
        <f aca="true" t="shared" si="4" ref="I16:I25">F16/110.01</f>
        <v>194.68230160894464</v>
      </c>
      <c r="J16" s="69" t="s">
        <v>111</v>
      </c>
      <c r="K16" s="72"/>
    </row>
    <row r="17" spans="2:11" ht="15" customHeight="1">
      <c r="B17" s="67">
        <v>4</v>
      </c>
      <c r="C17" s="63">
        <v>7229</v>
      </c>
      <c r="D17" s="63">
        <v>10349</v>
      </c>
      <c r="E17" s="63">
        <v>11427</v>
      </c>
      <c r="F17" s="63">
        <f t="shared" si="3"/>
        <v>21776</v>
      </c>
      <c r="G17" s="64">
        <f t="shared" si="1"/>
        <v>90.56620285289227</v>
      </c>
      <c r="H17" s="68">
        <f t="shared" si="0"/>
        <v>3.0123115230322313</v>
      </c>
      <c r="I17" s="65">
        <f t="shared" si="4"/>
        <v>197.94564130533587</v>
      </c>
      <c r="J17" s="70"/>
      <c r="K17" s="72"/>
    </row>
    <row r="18" spans="2:11" ht="15" customHeight="1">
      <c r="B18" s="67">
        <v>5</v>
      </c>
      <c r="C18" s="63">
        <v>7487</v>
      </c>
      <c r="D18" s="63">
        <v>10547</v>
      </c>
      <c r="E18" s="63">
        <v>11645</v>
      </c>
      <c r="F18" s="63">
        <f t="shared" si="3"/>
        <v>22192</v>
      </c>
      <c r="G18" s="64">
        <f t="shared" si="1"/>
        <v>90.57106054100473</v>
      </c>
      <c r="H18" s="68">
        <f t="shared" si="0"/>
        <v>2.9640710564979296</v>
      </c>
      <c r="I18" s="65">
        <f t="shared" si="4"/>
        <v>201.72711571675302</v>
      </c>
      <c r="J18" s="70"/>
      <c r="K18" s="72"/>
    </row>
    <row r="19" spans="2:11" ht="15" customHeight="1">
      <c r="B19" s="67">
        <v>6</v>
      </c>
      <c r="C19" s="63">
        <v>7702</v>
      </c>
      <c r="D19" s="63">
        <v>10735</v>
      </c>
      <c r="E19" s="63">
        <v>11821</v>
      </c>
      <c r="F19" s="63">
        <f t="shared" si="3"/>
        <v>22556</v>
      </c>
      <c r="G19" s="64">
        <f t="shared" si="1"/>
        <v>90.81295998646478</v>
      </c>
      <c r="H19" s="68">
        <f t="shared" si="0"/>
        <v>2.9285899766294468</v>
      </c>
      <c r="I19" s="65">
        <f t="shared" si="4"/>
        <v>205.035905826743</v>
      </c>
      <c r="J19" s="70"/>
      <c r="K19" s="72"/>
    </row>
    <row r="20" spans="2:11" ht="15" customHeight="1">
      <c r="B20" s="67">
        <v>7</v>
      </c>
      <c r="C20" s="63">
        <v>7990</v>
      </c>
      <c r="D20" s="63">
        <v>10951</v>
      </c>
      <c r="E20" s="63">
        <v>11990</v>
      </c>
      <c r="F20" s="63">
        <f t="shared" si="3"/>
        <v>22941</v>
      </c>
      <c r="G20" s="64">
        <f>D20/E20*100</f>
        <v>91.3344453711426</v>
      </c>
      <c r="H20" s="68">
        <f t="shared" si="0"/>
        <v>2.8712140175219023</v>
      </c>
      <c r="I20" s="65">
        <f t="shared" si="4"/>
        <v>208.53558767384783</v>
      </c>
      <c r="J20" s="70"/>
      <c r="K20" s="72"/>
    </row>
    <row r="21" spans="2:11" ht="15" customHeight="1">
      <c r="B21" s="67">
        <v>8</v>
      </c>
      <c r="C21" s="63">
        <v>8220</v>
      </c>
      <c r="D21" s="63">
        <v>11132</v>
      </c>
      <c r="E21" s="63">
        <v>12285</v>
      </c>
      <c r="F21" s="63">
        <v>23417</v>
      </c>
      <c r="G21" s="64">
        <f t="shared" si="1"/>
        <v>90.61457061457061</v>
      </c>
      <c r="H21" s="68">
        <f t="shared" si="0"/>
        <v>2.8487834549878346</v>
      </c>
      <c r="I21" s="65">
        <f t="shared" si="4"/>
        <v>212.86246704845013</v>
      </c>
      <c r="J21" s="70"/>
      <c r="K21" s="72"/>
    </row>
    <row r="22" spans="2:11" ht="15" customHeight="1">
      <c r="B22" s="67">
        <v>9</v>
      </c>
      <c r="C22" s="63">
        <v>8450</v>
      </c>
      <c r="D22" s="63">
        <v>11290</v>
      </c>
      <c r="E22" s="63">
        <v>12544</v>
      </c>
      <c r="F22" s="63">
        <v>23834</v>
      </c>
      <c r="G22" s="64">
        <f t="shared" si="1"/>
        <v>90.0031887755102</v>
      </c>
      <c r="H22" s="68">
        <f t="shared" si="0"/>
        <v>2.8205917159763314</v>
      </c>
      <c r="I22" s="65">
        <f t="shared" si="4"/>
        <v>216.65303154258703</v>
      </c>
      <c r="J22" s="70"/>
      <c r="K22" s="72"/>
    </row>
    <row r="23" spans="2:11" ht="15" customHeight="1">
      <c r="B23" s="67">
        <v>10</v>
      </c>
      <c r="C23" s="63">
        <v>8558</v>
      </c>
      <c r="D23" s="63">
        <v>11311</v>
      </c>
      <c r="E23" s="63">
        <v>12614</v>
      </c>
      <c r="F23" s="63">
        <f>D23+E23</f>
        <v>23925</v>
      </c>
      <c r="G23" s="64">
        <f t="shared" si="1"/>
        <v>89.6702077057238</v>
      </c>
      <c r="H23" s="68">
        <f t="shared" si="0"/>
        <v>2.795629820051414</v>
      </c>
      <c r="I23" s="65">
        <f t="shared" si="4"/>
        <v>217.48022907008453</v>
      </c>
      <c r="J23" s="70"/>
      <c r="K23" s="72"/>
    </row>
    <row r="24" spans="2:11" ht="15" customHeight="1">
      <c r="B24" s="67">
        <v>11</v>
      </c>
      <c r="C24" s="63">
        <v>8683</v>
      </c>
      <c r="D24" s="63">
        <v>11349</v>
      </c>
      <c r="E24" s="63">
        <v>12705</v>
      </c>
      <c r="F24" s="63">
        <f>D24+E24</f>
        <v>24054</v>
      </c>
      <c r="G24" s="64">
        <f t="shared" si="1"/>
        <v>89.32703659976387</v>
      </c>
      <c r="H24" s="68">
        <f t="shared" si="0"/>
        <v>2.7702407002188183</v>
      </c>
      <c r="I24" s="65">
        <f t="shared" si="4"/>
        <v>218.65284974093262</v>
      </c>
      <c r="J24" s="70"/>
      <c r="K24" s="72"/>
    </row>
    <row r="25" spans="2:11" ht="15" customHeight="1">
      <c r="B25" s="67">
        <v>12</v>
      </c>
      <c r="C25" s="63">
        <v>8582</v>
      </c>
      <c r="D25" s="63">
        <v>11351</v>
      </c>
      <c r="E25" s="63">
        <v>12705</v>
      </c>
      <c r="F25" s="63">
        <f>D25+E25</f>
        <v>24056</v>
      </c>
      <c r="G25" s="64">
        <f t="shared" si="1"/>
        <v>89.34277843368751</v>
      </c>
      <c r="H25" s="68">
        <f t="shared" si="0"/>
        <v>2.8030762060125847</v>
      </c>
      <c r="I25" s="65">
        <f t="shared" si="4"/>
        <v>218.67102990637213</v>
      </c>
      <c r="J25" s="71"/>
      <c r="K25" s="72"/>
    </row>
    <row r="26" spans="2:11" ht="15" customHeight="1">
      <c r="B26" s="72">
        <v>13</v>
      </c>
      <c r="C26" s="73">
        <v>8778</v>
      </c>
      <c r="D26" s="73">
        <v>11458</v>
      </c>
      <c r="E26" s="73">
        <v>12893</v>
      </c>
      <c r="F26" s="73">
        <v>24351</v>
      </c>
      <c r="G26" s="74">
        <f t="shared" si="1"/>
        <v>88.8699294190646</v>
      </c>
      <c r="H26" s="75">
        <v>2.8</v>
      </c>
      <c r="I26" s="76">
        <v>221.4</v>
      </c>
      <c r="J26" s="71"/>
      <c r="K26" s="72"/>
    </row>
    <row r="27" spans="2:10" ht="15" customHeight="1">
      <c r="B27" s="77">
        <v>14</v>
      </c>
      <c r="C27" s="78">
        <v>8880</v>
      </c>
      <c r="D27" s="78">
        <v>11458</v>
      </c>
      <c r="E27" s="79">
        <v>12865</v>
      </c>
      <c r="F27" s="79">
        <v>24323</v>
      </c>
      <c r="G27" s="70">
        <v>89.1</v>
      </c>
      <c r="H27" s="70">
        <v>2.7</v>
      </c>
      <c r="I27" s="70">
        <v>221.1</v>
      </c>
      <c r="J27" s="70"/>
    </row>
    <row r="28" spans="2:11" ht="15" customHeight="1">
      <c r="B28" s="77">
        <v>15</v>
      </c>
      <c r="C28" s="78">
        <v>8965</v>
      </c>
      <c r="D28" s="78">
        <v>11528</v>
      </c>
      <c r="E28" s="79">
        <v>12933</v>
      </c>
      <c r="F28" s="79">
        <v>24461</v>
      </c>
      <c r="G28" s="80">
        <v>89.1</v>
      </c>
      <c r="H28" s="70">
        <v>2.7</v>
      </c>
      <c r="I28" s="70">
        <v>222.4</v>
      </c>
      <c r="J28" s="70"/>
      <c r="K28" s="72"/>
    </row>
    <row r="29" spans="2:11" ht="15" customHeight="1">
      <c r="B29" s="81">
        <v>16</v>
      </c>
      <c r="C29" s="82">
        <v>9118</v>
      </c>
      <c r="D29" s="82">
        <v>11562</v>
      </c>
      <c r="E29" s="83">
        <v>12988</v>
      </c>
      <c r="F29" s="83">
        <v>24550</v>
      </c>
      <c r="G29" s="64">
        <v>89</v>
      </c>
      <c r="H29" s="84">
        <v>2.7</v>
      </c>
      <c r="I29" s="84">
        <v>223.2</v>
      </c>
      <c r="J29" s="70"/>
      <c r="K29" s="72"/>
    </row>
    <row r="30" spans="2:11" ht="15" customHeight="1">
      <c r="B30" s="81">
        <v>17</v>
      </c>
      <c r="C30" s="82">
        <v>9061</v>
      </c>
      <c r="D30" s="82">
        <v>11499</v>
      </c>
      <c r="E30" s="83">
        <v>13046</v>
      </c>
      <c r="F30" s="83">
        <v>24545</v>
      </c>
      <c r="G30" s="64">
        <v>88.1</v>
      </c>
      <c r="H30" s="84">
        <v>2.7</v>
      </c>
      <c r="I30" s="84">
        <v>223.1</v>
      </c>
      <c r="J30" s="70"/>
      <c r="K30" s="72"/>
    </row>
    <row r="31" spans="2:11" ht="15" customHeight="1">
      <c r="B31" s="81">
        <v>18</v>
      </c>
      <c r="C31" s="82">
        <v>9229</v>
      </c>
      <c r="D31" s="82">
        <v>11542</v>
      </c>
      <c r="E31" s="83">
        <v>13101</v>
      </c>
      <c r="F31" s="83">
        <v>24643</v>
      </c>
      <c r="G31" s="64">
        <v>88.1</v>
      </c>
      <c r="H31" s="84">
        <v>2.7</v>
      </c>
      <c r="I31" s="68">
        <v>224</v>
      </c>
      <c r="J31" s="70"/>
      <c r="K31" s="72"/>
    </row>
    <row r="32" spans="2:11" ht="15" customHeight="1">
      <c r="B32" s="81">
        <v>19</v>
      </c>
      <c r="C32" s="82">
        <v>9367</v>
      </c>
      <c r="D32" s="82">
        <v>11560</v>
      </c>
      <c r="E32" s="83">
        <v>13128</v>
      </c>
      <c r="F32" s="83">
        <v>24688</v>
      </c>
      <c r="G32" s="64">
        <v>88.1</v>
      </c>
      <c r="H32" s="84">
        <v>2.6</v>
      </c>
      <c r="I32" s="68">
        <v>224.4</v>
      </c>
      <c r="J32" s="70"/>
      <c r="K32" s="72"/>
    </row>
    <row r="33" spans="2:11" ht="15" customHeight="1">
      <c r="B33" s="81">
        <v>20</v>
      </c>
      <c r="C33" s="82">
        <v>9540</v>
      </c>
      <c r="D33" s="82">
        <v>11518</v>
      </c>
      <c r="E33" s="83">
        <v>13190</v>
      </c>
      <c r="F33" s="83">
        <v>24708</v>
      </c>
      <c r="G33" s="64">
        <v>87.3</v>
      </c>
      <c r="H33" s="84">
        <v>2.6</v>
      </c>
      <c r="I33" s="68">
        <v>224.6</v>
      </c>
      <c r="J33" s="70"/>
      <c r="K33" s="72"/>
    </row>
    <row r="34" spans="2:11" ht="15" customHeight="1">
      <c r="B34" s="81">
        <v>21</v>
      </c>
      <c r="C34" s="82">
        <v>9689</v>
      </c>
      <c r="D34" s="82">
        <v>11545</v>
      </c>
      <c r="E34" s="83">
        <v>13278</v>
      </c>
      <c r="F34" s="83">
        <v>24823</v>
      </c>
      <c r="G34" s="64">
        <v>86.9</v>
      </c>
      <c r="H34" s="84">
        <v>2.6</v>
      </c>
      <c r="I34" s="68">
        <v>225.6</v>
      </c>
      <c r="J34" s="70"/>
      <c r="K34" s="72"/>
    </row>
    <row r="35" spans="2:11" ht="15" customHeight="1">
      <c r="B35" s="85">
        <v>22</v>
      </c>
      <c r="C35" s="86">
        <v>9503</v>
      </c>
      <c r="D35" s="86">
        <v>11497</v>
      </c>
      <c r="E35" s="87">
        <v>13303</v>
      </c>
      <c r="F35" s="87">
        <v>24800</v>
      </c>
      <c r="G35" s="88">
        <v>86.4</v>
      </c>
      <c r="H35" s="89">
        <v>2.7</v>
      </c>
      <c r="I35" s="90">
        <v>225.4</v>
      </c>
      <c r="J35" s="91"/>
      <c r="K35" s="72"/>
    </row>
    <row r="36" spans="2:11" ht="15" customHeight="1">
      <c r="B36" s="81">
        <v>23</v>
      </c>
      <c r="C36" s="82">
        <v>9598</v>
      </c>
      <c r="D36" s="82">
        <v>11538</v>
      </c>
      <c r="E36" s="83">
        <v>13335</v>
      </c>
      <c r="F36" s="83">
        <v>24873</v>
      </c>
      <c r="G36" s="88">
        <v>86.5</v>
      </c>
      <c r="H36" s="84">
        <v>2.6</v>
      </c>
      <c r="I36" s="90">
        <v>226</v>
      </c>
      <c r="J36" s="70"/>
      <c r="K36" s="72"/>
    </row>
    <row r="37" spans="2:11" ht="15" customHeight="1">
      <c r="B37" s="77">
        <v>24</v>
      </c>
      <c r="C37" s="82">
        <v>9750</v>
      </c>
      <c r="D37" s="82">
        <v>11650</v>
      </c>
      <c r="E37" s="83">
        <v>13468</v>
      </c>
      <c r="F37" s="83">
        <v>25118</v>
      </c>
      <c r="G37" s="88">
        <v>86.5</v>
      </c>
      <c r="H37" s="84">
        <v>2.6</v>
      </c>
      <c r="I37" s="90">
        <v>228.3</v>
      </c>
      <c r="J37" s="72"/>
      <c r="K37" s="72"/>
    </row>
    <row r="38" spans="2:11" ht="15" customHeight="1">
      <c r="B38" s="77">
        <v>25</v>
      </c>
      <c r="C38" s="82">
        <v>9924</v>
      </c>
      <c r="D38" s="82">
        <v>11751</v>
      </c>
      <c r="E38" s="83">
        <v>13589</v>
      </c>
      <c r="F38" s="83">
        <v>25340</v>
      </c>
      <c r="G38" s="88">
        <f>D38/E38*100</f>
        <v>86.47435425711973</v>
      </c>
      <c r="H38" s="84">
        <v>2.6</v>
      </c>
      <c r="I38" s="90">
        <v>230.3</v>
      </c>
      <c r="J38" s="72"/>
      <c r="K38" s="72"/>
    </row>
    <row r="39" spans="2:11" ht="15" customHeight="1">
      <c r="B39" s="77">
        <v>26</v>
      </c>
      <c r="C39" s="82">
        <v>10036</v>
      </c>
      <c r="D39" s="82">
        <v>11794</v>
      </c>
      <c r="E39" s="83">
        <v>13644</v>
      </c>
      <c r="F39" s="83">
        <v>25438</v>
      </c>
      <c r="G39" s="88">
        <v>86.4</v>
      </c>
      <c r="H39" s="84">
        <v>2.5</v>
      </c>
      <c r="I39" s="90">
        <v>231.2</v>
      </c>
      <c r="J39" s="72" t="s">
        <v>137</v>
      </c>
      <c r="K39" s="72"/>
    </row>
    <row r="40" spans="2:11" ht="15" customHeight="1">
      <c r="B40" s="85">
        <v>27</v>
      </c>
      <c r="C40" s="82">
        <v>9967</v>
      </c>
      <c r="D40" s="82">
        <v>11778</v>
      </c>
      <c r="E40" s="83">
        <v>13626</v>
      </c>
      <c r="F40" s="83">
        <v>25404</v>
      </c>
      <c r="G40" s="88">
        <v>86.4</v>
      </c>
      <c r="H40" s="84">
        <v>2.5</v>
      </c>
      <c r="I40" s="90">
        <v>230.9</v>
      </c>
      <c r="J40" s="72"/>
      <c r="K40" s="72"/>
    </row>
    <row r="41" spans="2:11" ht="15" customHeight="1">
      <c r="B41" s="85">
        <v>28</v>
      </c>
      <c r="C41" s="82">
        <v>10045</v>
      </c>
      <c r="D41" s="82">
        <v>11778</v>
      </c>
      <c r="E41" s="83">
        <v>13606</v>
      </c>
      <c r="F41" s="83">
        <v>25384</v>
      </c>
      <c r="G41" s="88">
        <v>86.6</v>
      </c>
      <c r="H41" s="84">
        <v>2.5</v>
      </c>
      <c r="I41" s="90">
        <v>230.7</v>
      </c>
      <c r="J41" s="72"/>
      <c r="K41" s="72"/>
    </row>
    <row r="42" spans="2:11" ht="15" customHeight="1">
      <c r="B42" s="67">
        <v>29</v>
      </c>
      <c r="C42" s="83">
        <v>10107</v>
      </c>
      <c r="D42" s="83">
        <v>11789</v>
      </c>
      <c r="E42" s="83">
        <v>13598</v>
      </c>
      <c r="F42" s="83">
        <v>25387</v>
      </c>
      <c r="G42" s="84">
        <v>86.7</v>
      </c>
      <c r="H42" s="84">
        <v>2.5</v>
      </c>
      <c r="I42" s="84">
        <v>230.8</v>
      </c>
      <c r="J42" s="70"/>
      <c r="K42" s="72"/>
    </row>
    <row r="43" spans="1:10" s="108" customFormat="1" ht="15" customHeight="1">
      <c r="A43" s="96"/>
      <c r="B43" s="233">
        <v>30</v>
      </c>
      <c r="C43" s="87">
        <v>10205</v>
      </c>
      <c r="D43" s="87">
        <v>11778</v>
      </c>
      <c r="E43" s="87">
        <v>13642</v>
      </c>
      <c r="F43" s="87">
        <f>SUM(D43:E43)</f>
        <v>25420</v>
      </c>
      <c r="G43" s="92">
        <f>D43/E43*100</f>
        <v>86.33631432341299</v>
      </c>
      <c r="H43" s="90">
        <f>F43/C43</f>
        <v>2.49093581577658</v>
      </c>
      <c r="I43" s="93">
        <v>231</v>
      </c>
      <c r="J43" s="95"/>
    </row>
    <row r="44" spans="1:10" s="108" customFormat="1" ht="15" customHeight="1">
      <c r="A44" s="96"/>
      <c r="B44" s="94" t="s">
        <v>186</v>
      </c>
      <c r="C44" s="87">
        <v>10322</v>
      </c>
      <c r="D44" s="87">
        <v>11773</v>
      </c>
      <c r="E44" s="87">
        <v>13606</v>
      </c>
      <c r="F44" s="87">
        <v>25379</v>
      </c>
      <c r="G44" s="92">
        <v>86.5</v>
      </c>
      <c r="H44" s="90">
        <f>F44/C44</f>
        <v>2.4587289285022282</v>
      </c>
      <c r="I44" s="93">
        <v>230.7</v>
      </c>
      <c r="J44" s="95"/>
    </row>
    <row r="45" spans="1:10" s="108" customFormat="1" ht="15" customHeight="1">
      <c r="A45" s="96"/>
      <c r="B45" s="94">
        <v>2</v>
      </c>
      <c r="C45" s="87">
        <v>10203</v>
      </c>
      <c r="D45" s="87">
        <v>11932</v>
      </c>
      <c r="E45" s="87">
        <v>13659</v>
      </c>
      <c r="F45" s="87">
        <v>25591</v>
      </c>
      <c r="G45" s="92">
        <f>D45/E45*100</f>
        <v>87.35632183908046</v>
      </c>
      <c r="H45" s="90">
        <f>F45/C45</f>
        <v>2.508183867489954</v>
      </c>
      <c r="I45" s="93">
        <f>F45/110.02</f>
        <v>232.6031630612616</v>
      </c>
      <c r="J45" s="95"/>
    </row>
    <row r="46" spans="1:10" s="108" customFormat="1" ht="15" customHeight="1">
      <c r="A46" s="96"/>
      <c r="B46" s="94">
        <v>3</v>
      </c>
      <c r="C46" s="87">
        <v>10260</v>
      </c>
      <c r="D46" s="87">
        <v>11965</v>
      </c>
      <c r="E46" s="87">
        <v>13672</v>
      </c>
      <c r="F46" s="87">
        <v>25637</v>
      </c>
      <c r="G46" s="92">
        <f>D46/E46*100</f>
        <v>87.51462843768284</v>
      </c>
      <c r="H46" s="90">
        <v>2.49873294346979</v>
      </c>
      <c r="I46" s="93">
        <f>F46/110.02</f>
        <v>233.02126886020724</v>
      </c>
      <c r="J46" s="95"/>
    </row>
    <row r="47" spans="1:10" s="108" customFormat="1" ht="15" customHeight="1">
      <c r="A47" s="96"/>
      <c r="B47" s="94">
        <v>4</v>
      </c>
      <c r="C47" s="87">
        <v>10288</v>
      </c>
      <c r="D47" s="87">
        <v>11947</v>
      </c>
      <c r="E47" s="87">
        <v>13574</v>
      </c>
      <c r="F47" s="87">
        <v>25521</v>
      </c>
      <c r="G47" s="92">
        <f>D47/E47*100</f>
        <v>88.01385000736703</v>
      </c>
      <c r="H47" s="90">
        <v>2.4806570762052877</v>
      </c>
      <c r="I47" s="93">
        <f>F47/110.02</f>
        <v>231.96691510634432</v>
      </c>
      <c r="J47" s="95"/>
    </row>
    <row r="48" spans="1:10" s="137" customFormat="1" ht="15" customHeight="1" thickBot="1">
      <c r="A48" s="96"/>
      <c r="B48" s="162">
        <v>5</v>
      </c>
      <c r="C48" s="163">
        <v>10379</v>
      </c>
      <c r="D48" s="163">
        <v>11929</v>
      </c>
      <c r="E48" s="163">
        <v>13544</v>
      </c>
      <c r="F48" s="163">
        <v>25473</v>
      </c>
      <c r="G48" s="164">
        <f>D48/E48*100</f>
        <v>88.0759007678677</v>
      </c>
      <c r="H48" s="165">
        <v>2.48065707620529</v>
      </c>
      <c r="I48" s="166">
        <f>F48/110.02</f>
        <v>231.53063079440102</v>
      </c>
      <c r="J48" s="167"/>
    </row>
    <row r="49" spans="1:11" s="108" customFormat="1" ht="12.75" customHeight="1">
      <c r="A49" s="96"/>
      <c r="B49" s="234" t="s">
        <v>194</v>
      </c>
      <c r="C49" s="235"/>
      <c r="D49" s="235"/>
      <c r="E49" s="96"/>
      <c r="F49" s="96"/>
      <c r="G49" s="31"/>
      <c r="H49" s="96"/>
      <c r="I49" s="96"/>
      <c r="J49" s="96"/>
      <c r="K49" s="96"/>
    </row>
    <row r="50" spans="1:11" s="108" customFormat="1" ht="19.5" thickBot="1">
      <c r="A50" s="96"/>
      <c r="B50" s="236" t="s">
        <v>213</v>
      </c>
      <c r="C50" s="96"/>
      <c r="D50" s="96"/>
      <c r="E50" s="96"/>
      <c r="F50" s="96"/>
      <c r="G50" s="96"/>
      <c r="H50" s="96"/>
      <c r="I50" s="96"/>
      <c r="J50" s="96"/>
      <c r="K50" s="96"/>
    </row>
    <row r="51" spans="2:9" ht="12.75" customHeight="1" thickBot="1">
      <c r="B51" s="122"/>
      <c r="C51" s="123" t="s">
        <v>94</v>
      </c>
      <c r="D51" s="123" t="s">
        <v>88</v>
      </c>
      <c r="E51" s="123" t="s">
        <v>89</v>
      </c>
      <c r="F51" s="124"/>
      <c r="G51" s="123" t="s">
        <v>94</v>
      </c>
      <c r="H51" s="123" t="s">
        <v>88</v>
      </c>
      <c r="I51" s="125" t="s">
        <v>89</v>
      </c>
    </row>
    <row r="52" spans="2:10" ht="12.75" customHeight="1" thickTop="1">
      <c r="B52" s="126" t="s">
        <v>112</v>
      </c>
      <c r="C52" s="168">
        <v>1220</v>
      </c>
      <c r="D52" s="168">
        <v>636</v>
      </c>
      <c r="E52" s="168">
        <v>584</v>
      </c>
      <c r="F52" s="169" t="s">
        <v>113</v>
      </c>
      <c r="G52" s="127">
        <v>1641</v>
      </c>
      <c r="H52" s="168">
        <v>760</v>
      </c>
      <c r="I52" s="170">
        <v>881</v>
      </c>
      <c r="J52" s="96"/>
    </row>
    <row r="53" spans="2:10" ht="12.75" customHeight="1">
      <c r="B53" s="126" t="s">
        <v>114</v>
      </c>
      <c r="C53" s="168">
        <v>1558</v>
      </c>
      <c r="D53" s="168">
        <v>834</v>
      </c>
      <c r="E53" s="168">
        <v>724</v>
      </c>
      <c r="F53" s="169" t="s">
        <v>115</v>
      </c>
      <c r="G53" s="127">
        <v>1840</v>
      </c>
      <c r="H53" s="168">
        <v>873</v>
      </c>
      <c r="I53" s="170">
        <v>967</v>
      </c>
      <c r="J53" s="96"/>
    </row>
    <row r="54" spans="2:10" ht="12.75" customHeight="1">
      <c r="B54" s="126" t="s">
        <v>116</v>
      </c>
      <c r="C54" s="168">
        <v>1674</v>
      </c>
      <c r="D54" s="168">
        <v>831</v>
      </c>
      <c r="E54" s="168">
        <v>843</v>
      </c>
      <c r="F54" s="169" t="s">
        <v>117</v>
      </c>
      <c r="G54" s="127">
        <v>1882</v>
      </c>
      <c r="H54" s="168">
        <v>889</v>
      </c>
      <c r="I54" s="170">
        <v>993</v>
      </c>
      <c r="J54" s="96"/>
    </row>
    <row r="55" spans="2:10" ht="12.75" customHeight="1">
      <c r="B55" s="126" t="s">
        <v>118</v>
      </c>
      <c r="C55" s="168">
        <v>1333</v>
      </c>
      <c r="D55" s="168">
        <v>690</v>
      </c>
      <c r="E55" s="168">
        <v>643</v>
      </c>
      <c r="F55" s="169" t="s">
        <v>119</v>
      </c>
      <c r="G55" s="127">
        <v>1322</v>
      </c>
      <c r="H55" s="168">
        <v>606</v>
      </c>
      <c r="I55" s="170">
        <v>716</v>
      </c>
      <c r="J55" s="96"/>
    </row>
    <row r="56" spans="2:10" ht="12.75" customHeight="1">
      <c r="B56" s="126" t="s">
        <v>120</v>
      </c>
      <c r="C56" s="168">
        <v>972</v>
      </c>
      <c r="D56" s="168">
        <v>449</v>
      </c>
      <c r="E56" s="168">
        <v>523</v>
      </c>
      <c r="F56" s="169" t="s">
        <v>121</v>
      </c>
      <c r="G56" s="127">
        <v>1026</v>
      </c>
      <c r="H56" s="168">
        <v>425</v>
      </c>
      <c r="I56" s="170">
        <v>601</v>
      </c>
      <c r="J56" s="96"/>
    </row>
    <row r="57" spans="2:10" ht="12.75" customHeight="1">
      <c r="B57" s="126" t="s">
        <v>122</v>
      </c>
      <c r="C57" s="168">
        <v>947</v>
      </c>
      <c r="D57" s="168">
        <v>444</v>
      </c>
      <c r="E57" s="168">
        <v>503</v>
      </c>
      <c r="F57" s="169" t="s">
        <v>123</v>
      </c>
      <c r="G57" s="127">
        <v>737</v>
      </c>
      <c r="H57" s="168">
        <v>263</v>
      </c>
      <c r="I57" s="170">
        <v>474</v>
      </c>
      <c r="J57" s="96"/>
    </row>
    <row r="58" spans="2:10" ht="12.75" customHeight="1">
      <c r="B58" s="126" t="s">
        <v>124</v>
      </c>
      <c r="C58" s="168">
        <v>1186</v>
      </c>
      <c r="D58" s="168">
        <v>568</v>
      </c>
      <c r="E58" s="168">
        <v>618</v>
      </c>
      <c r="F58" s="169" t="s">
        <v>125</v>
      </c>
      <c r="G58" s="127">
        <v>376</v>
      </c>
      <c r="H58" s="168">
        <v>94</v>
      </c>
      <c r="I58" s="170">
        <v>282</v>
      </c>
      <c r="J58" s="96"/>
    </row>
    <row r="59" spans="2:10" ht="12.75" customHeight="1">
      <c r="B59" s="126" t="s">
        <v>126</v>
      </c>
      <c r="C59" s="168">
        <v>1538</v>
      </c>
      <c r="D59" s="168">
        <v>715</v>
      </c>
      <c r="E59" s="168">
        <v>823</v>
      </c>
      <c r="F59" s="169" t="s">
        <v>127</v>
      </c>
      <c r="G59" s="127">
        <v>125</v>
      </c>
      <c r="H59" s="168">
        <v>22</v>
      </c>
      <c r="I59" s="170">
        <v>103</v>
      </c>
      <c r="J59" s="96"/>
    </row>
    <row r="60" spans="2:10" ht="12.75" customHeight="1">
      <c r="B60" s="126" t="s">
        <v>128</v>
      </c>
      <c r="C60" s="168">
        <v>1817</v>
      </c>
      <c r="D60" s="168">
        <v>915</v>
      </c>
      <c r="E60" s="168">
        <v>902</v>
      </c>
      <c r="F60" s="169" t="s">
        <v>129</v>
      </c>
      <c r="G60" s="127">
        <v>19</v>
      </c>
      <c r="H60" s="168">
        <v>2</v>
      </c>
      <c r="I60" s="170">
        <v>17</v>
      </c>
      <c r="J60" s="96"/>
    </row>
    <row r="61" spans="2:10" ht="12.75" customHeight="1">
      <c r="B61" s="126" t="s">
        <v>130</v>
      </c>
      <c r="C61" s="168">
        <v>1706</v>
      </c>
      <c r="D61" s="168">
        <v>820</v>
      </c>
      <c r="E61" s="168">
        <v>886</v>
      </c>
      <c r="F61" s="169" t="s">
        <v>90</v>
      </c>
      <c r="G61" s="127"/>
      <c r="H61" s="168"/>
      <c r="I61" s="170"/>
      <c r="J61" s="96"/>
    </row>
    <row r="62" spans="2:10" ht="12.75" customHeight="1" thickBot="1">
      <c r="B62" s="126" t="s">
        <v>131</v>
      </c>
      <c r="C62" s="168">
        <v>1547</v>
      </c>
      <c r="D62" s="168">
        <v>742</v>
      </c>
      <c r="E62" s="168">
        <v>805</v>
      </c>
      <c r="F62" s="169"/>
      <c r="G62" s="168"/>
      <c r="H62" s="168"/>
      <c r="I62" s="170"/>
      <c r="J62" s="96"/>
    </row>
    <row r="63" spans="2:10" ht="12.75" customHeight="1" thickBot="1">
      <c r="B63" s="128" t="s">
        <v>132</v>
      </c>
      <c r="C63" s="171">
        <v>1459</v>
      </c>
      <c r="D63" s="171">
        <v>688</v>
      </c>
      <c r="E63" s="172">
        <v>771</v>
      </c>
      <c r="F63" s="129" t="s">
        <v>94</v>
      </c>
      <c r="G63" s="173">
        <f>SUM(G52:G62)+SUM(C52:C63)</f>
        <v>25925</v>
      </c>
      <c r="H63" s="173">
        <f>SUM(H52:H62)+SUM(D52:D63)</f>
        <v>12266</v>
      </c>
      <c r="I63" s="174">
        <f>SUM(I52:I62)+SUM(E52:E63)</f>
        <v>13659</v>
      </c>
      <c r="J63" s="96"/>
    </row>
    <row r="64" spans="3:10" ht="6.75" customHeight="1" thickBot="1">
      <c r="C64" s="96"/>
      <c r="D64" s="96"/>
      <c r="E64" s="96"/>
      <c r="F64" s="96"/>
      <c r="G64" s="127"/>
      <c r="H64" s="96"/>
      <c r="I64" s="96"/>
      <c r="J64" s="96"/>
    </row>
    <row r="65" spans="3:10" ht="12.75" customHeight="1" thickBot="1">
      <c r="C65" s="96"/>
      <c r="D65" s="130"/>
      <c r="E65" s="131"/>
      <c r="F65" s="132"/>
      <c r="G65" s="133" t="s">
        <v>163</v>
      </c>
      <c r="H65" s="133" t="s">
        <v>88</v>
      </c>
      <c r="I65" s="133" t="s">
        <v>89</v>
      </c>
      <c r="J65" s="134" t="s">
        <v>164</v>
      </c>
    </row>
    <row r="66" spans="2:10" ht="12.75" customHeight="1" thickTop="1">
      <c r="B66" s="96"/>
      <c r="C66" s="32"/>
      <c r="D66" s="200" t="s">
        <v>91</v>
      </c>
      <c r="E66" s="201"/>
      <c r="F66" s="201"/>
      <c r="G66" s="175">
        <v>4452</v>
      </c>
      <c r="H66" s="176">
        <v>2301</v>
      </c>
      <c r="I66" s="176">
        <v>2151</v>
      </c>
      <c r="J66" s="177">
        <f>G66/G63</f>
        <v>0.1717261330761813</v>
      </c>
    </row>
    <row r="67" spans="2:10" ht="12.75" customHeight="1">
      <c r="B67" s="32" t="s">
        <v>141</v>
      </c>
      <c r="C67" s="96"/>
      <c r="D67" s="184" t="s">
        <v>92</v>
      </c>
      <c r="E67" s="185"/>
      <c r="F67" s="185"/>
      <c r="G67" s="178">
        <v>14146</v>
      </c>
      <c r="H67" s="179">
        <v>6791</v>
      </c>
      <c r="I67" s="179">
        <v>7355</v>
      </c>
      <c r="J67" s="180">
        <f>G67/G63</f>
        <v>0.5456509161041466</v>
      </c>
    </row>
    <row r="68" spans="2:10" ht="12.75" customHeight="1" thickBot="1">
      <c r="B68" s="33" t="s">
        <v>195</v>
      </c>
      <c r="C68" s="96"/>
      <c r="D68" s="186" t="s">
        <v>93</v>
      </c>
      <c r="E68" s="187"/>
      <c r="F68" s="187"/>
      <c r="G68" s="181">
        <v>7327</v>
      </c>
      <c r="H68" s="182">
        <v>3174</v>
      </c>
      <c r="I68" s="182">
        <v>4153</v>
      </c>
      <c r="J68" s="183">
        <v>0.282</v>
      </c>
    </row>
  </sheetData>
  <sheetProtection/>
  <mergeCells count="11">
    <mergeCell ref="A1:C1"/>
    <mergeCell ref="J7:J8"/>
    <mergeCell ref="H7:H8"/>
    <mergeCell ref="B3:J3"/>
    <mergeCell ref="D66:F66"/>
    <mergeCell ref="D67:F67"/>
    <mergeCell ref="D68:F68"/>
    <mergeCell ref="B5:J5"/>
    <mergeCell ref="D7:F7"/>
    <mergeCell ref="B7:B8"/>
    <mergeCell ref="C7:C8"/>
  </mergeCells>
  <printOptions/>
  <pageMargins left="0.5905511811023623" right="0.1968503937007874" top="0.7874015748031497" bottom="0.3937007874015748" header="0.5118110236220472" footer="0.1968503937007874"/>
  <pageSetup horizontalDpi="300" verticalDpi="300" orientation="portrait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showGridLines="0" zoomScaleSheetLayoutView="100" zoomScalePageLayoutView="0" workbookViewId="0" topLeftCell="A1">
      <selection activeCell="M1" sqref="M1:O1"/>
    </sheetView>
  </sheetViews>
  <sheetFormatPr defaultColWidth="9.00390625" defaultRowHeight="13.5"/>
  <cols>
    <col min="1" max="1" width="7.125" style="96" customWidth="1"/>
    <col min="2" max="2" width="5.875" style="96" customWidth="1"/>
    <col min="3" max="3" width="6.50390625" style="96" customWidth="1"/>
    <col min="4" max="4" width="6.375" style="96" customWidth="1"/>
    <col min="5" max="7" width="6.50390625" style="96" customWidth="1"/>
    <col min="8" max="9" width="6.375" style="96" customWidth="1"/>
    <col min="10" max="10" width="6.25390625" style="96" customWidth="1"/>
    <col min="11" max="11" width="9.00390625" style="96" hidden="1" customWidth="1"/>
    <col min="12" max="12" width="6.625" style="96" customWidth="1"/>
    <col min="13" max="13" width="7.25390625" style="96" customWidth="1"/>
    <col min="14" max="14" width="5.00390625" style="96" customWidth="1"/>
    <col min="15" max="15" width="6.625" style="97" customWidth="1"/>
    <col min="16" max="16384" width="9.00390625" style="96" customWidth="1"/>
  </cols>
  <sheetData>
    <row r="1" spans="13:15" ht="13.5">
      <c r="M1" s="209" t="s">
        <v>203</v>
      </c>
      <c r="N1" s="209"/>
      <c r="O1" s="209"/>
    </row>
    <row r="2" spans="13:14" ht="13.5">
      <c r="M2" s="40"/>
      <c r="N2" s="40"/>
    </row>
    <row r="3" spans="1:13" ht="17.25">
      <c r="A3" s="210" t="s">
        <v>156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</row>
    <row r="4" spans="1:13" ht="14.25" thickBo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43" t="s">
        <v>10</v>
      </c>
    </row>
    <row r="5" spans="1:14" ht="24.75" customHeight="1" thickTop="1">
      <c r="A5" s="206" t="s">
        <v>184</v>
      </c>
      <c r="B5" s="202" t="s">
        <v>165</v>
      </c>
      <c r="C5" s="203"/>
      <c r="D5" s="205"/>
      <c r="E5" s="202" t="s">
        <v>166</v>
      </c>
      <c r="F5" s="203"/>
      <c r="G5" s="205"/>
      <c r="H5" s="202" t="s">
        <v>167</v>
      </c>
      <c r="I5" s="203"/>
      <c r="J5" s="205"/>
      <c r="K5" s="104"/>
      <c r="L5" s="212" t="s">
        <v>169</v>
      </c>
      <c r="M5" s="213" t="s">
        <v>170</v>
      </c>
      <c r="N5" s="105"/>
    </row>
    <row r="6" spans="1:14" ht="24.75" customHeight="1">
      <c r="A6" s="205"/>
      <c r="B6" s="106" t="s">
        <v>2</v>
      </c>
      <c r="C6" s="107" t="s">
        <v>0</v>
      </c>
      <c r="D6" s="107" t="s">
        <v>1</v>
      </c>
      <c r="E6" s="107" t="s">
        <v>2</v>
      </c>
      <c r="F6" s="107" t="s">
        <v>0</v>
      </c>
      <c r="G6" s="107" t="s">
        <v>1</v>
      </c>
      <c r="H6" s="107" t="s">
        <v>168</v>
      </c>
      <c r="I6" s="107" t="s">
        <v>0</v>
      </c>
      <c r="J6" s="101" t="s">
        <v>1</v>
      </c>
      <c r="K6" s="102"/>
      <c r="L6" s="208"/>
      <c r="M6" s="202"/>
      <c r="N6" s="108"/>
    </row>
    <row r="7" spans="1:14" ht="24.75" customHeight="1">
      <c r="A7" s="61" t="s">
        <v>192</v>
      </c>
      <c r="B7" s="109">
        <v>-46</v>
      </c>
      <c r="C7" s="109">
        <v>-21</v>
      </c>
      <c r="D7" s="109">
        <v>-25</v>
      </c>
      <c r="E7" s="109">
        <v>230</v>
      </c>
      <c r="F7" s="109">
        <v>124</v>
      </c>
      <c r="G7" s="109">
        <v>106</v>
      </c>
      <c r="H7" s="109">
        <v>276</v>
      </c>
      <c r="I7" s="109">
        <v>145</v>
      </c>
      <c r="J7" s="109">
        <v>131</v>
      </c>
      <c r="K7" s="109"/>
      <c r="L7" s="109">
        <v>83</v>
      </c>
      <c r="M7" s="113">
        <v>40</v>
      </c>
      <c r="N7" s="108"/>
    </row>
    <row r="8" spans="1:16" ht="24.75" customHeight="1">
      <c r="A8" s="61">
        <v>2</v>
      </c>
      <c r="B8" s="109">
        <v>-43</v>
      </c>
      <c r="C8" s="109">
        <v>-10</v>
      </c>
      <c r="D8" s="109">
        <v>-33</v>
      </c>
      <c r="E8" s="109">
        <v>223</v>
      </c>
      <c r="F8" s="109">
        <v>122</v>
      </c>
      <c r="G8" s="109">
        <v>101</v>
      </c>
      <c r="H8" s="109">
        <v>266</v>
      </c>
      <c r="I8" s="109">
        <v>132</v>
      </c>
      <c r="J8" s="109">
        <v>134</v>
      </c>
      <c r="K8" s="109"/>
      <c r="L8" s="109">
        <v>78</v>
      </c>
      <c r="M8" s="113">
        <v>33</v>
      </c>
      <c r="N8" s="108"/>
      <c r="P8" s="108"/>
    </row>
    <row r="9" spans="1:14" ht="24.75" customHeight="1">
      <c r="A9" s="61">
        <v>3</v>
      </c>
      <c r="B9" s="109">
        <v>-61</v>
      </c>
      <c r="C9" s="109">
        <v>-23</v>
      </c>
      <c r="D9" s="109">
        <v>-38</v>
      </c>
      <c r="E9" s="109">
        <v>235</v>
      </c>
      <c r="F9" s="109">
        <v>110</v>
      </c>
      <c r="G9" s="109">
        <v>125</v>
      </c>
      <c r="H9" s="109">
        <v>296</v>
      </c>
      <c r="I9" s="109">
        <v>133</v>
      </c>
      <c r="J9" s="109">
        <v>163</v>
      </c>
      <c r="K9" s="109"/>
      <c r="L9" s="109">
        <v>68</v>
      </c>
      <c r="M9" s="113">
        <v>38</v>
      </c>
      <c r="N9" s="108"/>
    </row>
    <row r="10" spans="1:14" ht="24.75" customHeight="1">
      <c r="A10" s="61">
        <v>4</v>
      </c>
      <c r="B10" s="109">
        <v>-75</v>
      </c>
      <c r="C10" s="109">
        <v>-15</v>
      </c>
      <c r="D10" s="109">
        <v>-60</v>
      </c>
      <c r="E10" s="109">
        <v>224</v>
      </c>
      <c r="F10" s="109">
        <v>114</v>
      </c>
      <c r="G10" s="109">
        <v>110</v>
      </c>
      <c r="H10" s="109">
        <v>299</v>
      </c>
      <c r="I10" s="109">
        <v>129</v>
      </c>
      <c r="J10" s="109">
        <v>170</v>
      </c>
      <c r="K10" s="109"/>
      <c r="L10" s="109">
        <v>53</v>
      </c>
      <c r="M10" s="113">
        <v>31</v>
      </c>
      <c r="N10" s="108"/>
    </row>
    <row r="11" spans="1:16" s="136" customFormat="1" ht="24.75" customHeight="1" thickBot="1">
      <c r="A11" s="154">
        <v>5</v>
      </c>
      <c r="B11" s="155">
        <v>-172</v>
      </c>
      <c r="C11" s="156">
        <v>-109</v>
      </c>
      <c r="D11" s="156">
        <v>-63</v>
      </c>
      <c r="E11" s="156">
        <v>163</v>
      </c>
      <c r="F11" s="157">
        <v>70</v>
      </c>
      <c r="G11" s="157">
        <v>93</v>
      </c>
      <c r="H11" s="156">
        <v>335</v>
      </c>
      <c r="I11" s="157">
        <v>179</v>
      </c>
      <c r="J11" s="157">
        <v>156</v>
      </c>
      <c r="K11" s="157"/>
      <c r="L11" s="157">
        <v>67</v>
      </c>
      <c r="M11" s="158">
        <v>54</v>
      </c>
      <c r="N11" s="108"/>
      <c r="O11" s="97"/>
      <c r="P11" s="96"/>
    </row>
    <row r="12" spans="1:13" ht="13.5">
      <c r="A12" s="36" t="s">
        <v>140</v>
      </c>
      <c r="B12" s="139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13.5">
      <c r="A13" s="3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4" ht="17.25">
      <c r="A14" s="211" t="s">
        <v>157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</row>
    <row r="15" spans="1:14" ht="14.25" thickBo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42"/>
      <c r="M15" s="98"/>
      <c r="N15" s="43" t="s">
        <v>10</v>
      </c>
    </row>
    <row r="16" spans="1:14" ht="24.75" customHeight="1" thickTop="1">
      <c r="A16" s="206" t="s">
        <v>184</v>
      </c>
      <c r="B16" s="208" t="s">
        <v>171</v>
      </c>
      <c r="C16" s="208"/>
      <c r="D16" s="208"/>
      <c r="E16" s="208"/>
      <c r="F16" s="208" t="s">
        <v>172</v>
      </c>
      <c r="G16" s="208"/>
      <c r="H16" s="208"/>
      <c r="I16" s="202"/>
      <c r="J16" s="202" t="s">
        <v>173</v>
      </c>
      <c r="K16" s="203"/>
      <c r="L16" s="203"/>
      <c r="M16" s="203"/>
      <c r="N16" s="203"/>
    </row>
    <row r="17" spans="1:14" ht="24.75" customHeight="1">
      <c r="A17" s="205"/>
      <c r="B17" s="107" t="s">
        <v>3</v>
      </c>
      <c r="C17" s="107" t="s">
        <v>4</v>
      </c>
      <c r="D17" s="107" t="s">
        <v>5</v>
      </c>
      <c r="E17" s="107" t="s">
        <v>6</v>
      </c>
      <c r="F17" s="107" t="s">
        <v>7</v>
      </c>
      <c r="G17" s="107" t="s">
        <v>8</v>
      </c>
      <c r="H17" s="107" t="s">
        <v>9</v>
      </c>
      <c r="I17" s="107" t="s">
        <v>6</v>
      </c>
      <c r="J17" s="107" t="s">
        <v>7</v>
      </c>
      <c r="K17" s="107"/>
      <c r="L17" s="107" t="s">
        <v>8</v>
      </c>
      <c r="M17" s="107" t="s">
        <v>9</v>
      </c>
      <c r="N17" s="101" t="s">
        <v>6</v>
      </c>
    </row>
    <row r="18" spans="1:14" ht="24.75" customHeight="1">
      <c r="A18" s="61" t="s">
        <v>192</v>
      </c>
      <c r="B18" s="109">
        <v>16</v>
      </c>
      <c r="C18" s="110">
        <v>31</v>
      </c>
      <c r="D18" s="109">
        <v>6</v>
      </c>
      <c r="E18" s="109">
        <v>-21</v>
      </c>
      <c r="F18" s="115">
        <v>1108</v>
      </c>
      <c r="G18" s="110">
        <v>685</v>
      </c>
      <c r="H18" s="110">
        <v>416</v>
      </c>
      <c r="I18" s="110">
        <v>7</v>
      </c>
      <c r="J18" s="115">
        <v>1092</v>
      </c>
      <c r="K18" s="110"/>
      <c r="L18" s="110">
        <v>654</v>
      </c>
      <c r="M18" s="110">
        <v>410</v>
      </c>
      <c r="N18" s="112">
        <v>28</v>
      </c>
    </row>
    <row r="19" spans="1:14" ht="24.75" customHeight="1">
      <c r="A19" s="61">
        <v>2</v>
      </c>
      <c r="B19" s="109">
        <v>20</v>
      </c>
      <c r="C19" s="109">
        <v>87</v>
      </c>
      <c r="D19" s="109">
        <v>-68</v>
      </c>
      <c r="E19" s="109">
        <v>1</v>
      </c>
      <c r="F19" s="116">
        <v>1025</v>
      </c>
      <c r="G19" s="109">
        <v>717</v>
      </c>
      <c r="H19" s="109">
        <v>299</v>
      </c>
      <c r="I19" s="109">
        <v>9</v>
      </c>
      <c r="J19" s="116">
        <v>1005</v>
      </c>
      <c r="K19" s="109"/>
      <c r="L19" s="109">
        <v>630</v>
      </c>
      <c r="M19" s="109">
        <v>367</v>
      </c>
      <c r="N19" s="113">
        <v>8</v>
      </c>
    </row>
    <row r="20" spans="1:14" ht="24.75" customHeight="1">
      <c r="A20" s="61">
        <v>3</v>
      </c>
      <c r="B20" s="109">
        <v>112</v>
      </c>
      <c r="C20" s="109">
        <v>135</v>
      </c>
      <c r="D20" s="109">
        <v>-24</v>
      </c>
      <c r="E20" s="109">
        <v>1</v>
      </c>
      <c r="F20" s="116">
        <v>1069</v>
      </c>
      <c r="G20" s="109">
        <v>751</v>
      </c>
      <c r="H20" s="109">
        <v>312</v>
      </c>
      <c r="I20" s="109">
        <v>6</v>
      </c>
      <c r="J20" s="116">
        <v>957</v>
      </c>
      <c r="K20" s="109"/>
      <c r="L20" s="109">
        <v>616</v>
      </c>
      <c r="M20" s="109">
        <v>336</v>
      </c>
      <c r="N20" s="113">
        <v>5</v>
      </c>
    </row>
    <row r="21" spans="1:14" ht="24.75" customHeight="1">
      <c r="A21" s="61">
        <v>4</v>
      </c>
      <c r="B21" s="109">
        <v>-34</v>
      </c>
      <c r="C21" s="109">
        <v>-34</v>
      </c>
      <c r="D21" s="109">
        <v>-6</v>
      </c>
      <c r="E21" s="109">
        <v>6</v>
      </c>
      <c r="F21" s="116">
        <v>985</v>
      </c>
      <c r="G21" s="109">
        <v>596</v>
      </c>
      <c r="H21" s="109">
        <v>379</v>
      </c>
      <c r="I21" s="109">
        <v>10</v>
      </c>
      <c r="J21" s="116">
        <v>1019</v>
      </c>
      <c r="K21" s="109"/>
      <c r="L21" s="109">
        <v>630</v>
      </c>
      <c r="M21" s="109">
        <v>385</v>
      </c>
      <c r="N21" s="113">
        <v>4</v>
      </c>
    </row>
    <row r="22" spans="1:16" s="136" customFormat="1" ht="24.75" customHeight="1" thickBot="1">
      <c r="A22" s="154">
        <v>5</v>
      </c>
      <c r="B22" s="156">
        <v>87</v>
      </c>
      <c r="C22" s="156">
        <v>11</v>
      </c>
      <c r="D22" s="156">
        <v>-6</v>
      </c>
      <c r="E22" s="156">
        <v>6</v>
      </c>
      <c r="F22" s="159">
        <v>1062</v>
      </c>
      <c r="G22" s="157">
        <v>667</v>
      </c>
      <c r="H22" s="157">
        <v>387</v>
      </c>
      <c r="I22" s="157">
        <v>8</v>
      </c>
      <c r="J22" s="159">
        <v>975</v>
      </c>
      <c r="K22" s="157"/>
      <c r="L22" s="157">
        <v>580</v>
      </c>
      <c r="M22" s="157">
        <v>393</v>
      </c>
      <c r="N22" s="158">
        <v>2</v>
      </c>
      <c r="O22" s="97"/>
      <c r="P22" s="96"/>
    </row>
    <row r="23" spans="1:14" ht="12.75" customHeight="1">
      <c r="A23" s="204" t="s">
        <v>141</v>
      </c>
      <c r="B23" s="204"/>
      <c r="C23" s="204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</row>
    <row r="24" spans="1:14" ht="12.75" customHeight="1">
      <c r="A24" s="32" t="s">
        <v>154</v>
      </c>
      <c r="B24" s="37"/>
      <c r="C24" s="37"/>
      <c r="D24" s="37"/>
      <c r="E24" s="37"/>
      <c r="F24" s="38"/>
      <c r="G24" s="37"/>
      <c r="H24" s="37"/>
      <c r="I24" s="37"/>
      <c r="J24" s="38"/>
      <c r="K24" s="37"/>
      <c r="L24" s="37"/>
      <c r="M24" s="37"/>
      <c r="N24" s="37"/>
    </row>
    <row r="25" spans="1:14" ht="12.75" customHeight="1">
      <c r="A25" s="32"/>
      <c r="B25" s="37"/>
      <c r="C25" s="37"/>
      <c r="D25" s="37"/>
      <c r="E25" s="37"/>
      <c r="F25" s="38"/>
      <c r="G25" s="37"/>
      <c r="H25" s="37"/>
      <c r="I25" s="37"/>
      <c r="J25" s="38"/>
      <c r="K25" s="37"/>
      <c r="L25" s="37"/>
      <c r="M25" s="37"/>
      <c r="N25" s="37"/>
    </row>
    <row r="26" spans="1:14" ht="17.25">
      <c r="A26" s="210" t="s">
        <v>158</v>
      </c>
      <c r="B26" s="210"/>
      <c r="C26" s="210"/>
      <c r="D26" s="210"/>
      <c r="E26" s="210"/>
      <c r="F26" s="210"/>
      <c r="G26" s="210"/>
      <c r="H26" s="210"/>
      <c r="I26" s="210"/>
      <c r="J26" s="210"/>
      <c r="K26" s="41"/>
      <c r="L26" s="41"/>
      <c r="M26" s="41"/>
      <c r="N26" s="41"/>
    </row>
    <row r="27" spans="1:14" ht="18" thickBot="1">
      <c r="A27" s="44"/>
      <c r="B27" s="44"/>
      <c r="C27" s="44"/>
      <c r="D27" s="44"/>
      <c r="E27" s="44"/>
      <c r="F27" s="44"/>
      <c r="G27" s="44"/>
      <c r="H27" s="44"/>
      <c r="I27" s="207" t="s">
        <v>11</v>
      </c>
      <c r="J27" s="207"/>
      <c r="K27" s="32"/>
      <c r="L27" s="32"/>
      <c r="M27" s="39"/>
      <c r="N27" s="39"/>
    </row>
    <row r="28" spans="1:14" ht="24.75" customHeight="1" thickTop="1">
      <c r="A28" s="206" t="s">
        <v>184</v>
      </c>
      <c r="B28" s="202" t="s">
        <v>171</v>
      </c>
      <c r="C28" s="203"/>
      <c r="D28" s="205"/>
      <c r="E28" s="202" t="s">
        <v>174</v>
      </c>
      <c r="F28" s="203"/>
      <c r="G28" s="203"/>
      <c r="H28" s="202" t="s">
        <v>175</v>
      </c>
      <c r="I28" s="203"/>
      <c r="J28" s="203"/>
      <c r="K28" s="117"/>
      <c r="L28" s="108"/>
      <c r="M28" s="108"/>
      <c r="N28" s="108"/>
    </row>
    <row r="29" spans="1:14" ht="24.75" customHeight="1">
      <c r="A29" s="205"/>
      <c r="B29" s="103" t="s">
        <v>3</v>
      </c>
      <c r="C29" s="107" t="s">
        <v>0</v>
      </c>
      <c r="D29" s="107" t="s">
        <v>1</v>
      </c>
      <c r="E29" s="107" t="s">
        <v>3</v>
      </c>
      <c r="F29" s="107" t="s">
        <v>0</v>
      </c>
      <c r="G29" s="107" t="s">
        <v>1</v>
      </c>
      <c r="H29" s="107" t="s">
        <v>3</v>
      </c>
      <c r="I29" s="107" t="s">
        <v>0</v>
      </c>
      <c r="J29" s="101" t="s">
        <v>1</v>
      </c>
      <c r="K29" s="117"/>
      <c r="L29" s="108"/>
      <c r="M29" s="108"/>
      <c r="N29" s="108"/>
    </row>
    <row r="30" spans="1:14" ht="24.75" customHeight="1">
      <c r="A30" s="61" t="s">
        <v>192</v>
      </c>
      <c r="B30" s="109">
        <v>16</v>
      </c>
      <c r="C30" s="109">
        <v>22</v>
      </c>
      <c r="D30" s="109">
        <v>-6</v>
      </c>
      <c r="E30" s="115">
        <v>1108</v>
      </c>
      <c r="F30" s="110">
        <v>515</v>
      </c>
      <c r="G30" s="110">
        <v>593</v>
      </c>
      <c r="H30" s="115">
        <v>1092</v>
      </c>
      <c r="I30" s="110">
        <v>493</v>
      </c>
      <c r="J30" s="112">
        <v>599</v>
      </c>
      <c r="K30" s="118"/>
      <c r="L30" s="111"/>
      <c r="M30" s="108"/>
      <c r="N30" s="108"/>
    </row>
    <row r="31" spans="1:14" ht="24.75" customHeight="1">
      <c r="A31" s="61">
        <v>2</v>
      </c>
      <c r="B31" s="110">
        <v>20</v>
      </c>
      <c r="C31" s="110">
        <v>48</v>
      </c>
      <c r="D31" s="135" t="s">
        <v>198</v>
      </c>
      <c r="E31" s="60">
        <v>1025</v>
      </c>
      <c r="F31" s="60">
        <v>511</v>
      </c>
      <c r="G31" s="60">
        <v>514</v>
      </c>
      <c r="H31" s="60">
        <v>1005</v>
      </c>
      <c r="I31" s="110">
        <v>463</v>
      </c>
      <c r="J31" s="112">
        <v>542</v>
      </c>
      <c r="K31" s="118"/>
      <c r="L31" s="111"/>
      <c r="M31" s="108"/>
      <c r="N31" s="108"/>
    </row>
    <row r="32" spans="1:14" ht="24.75" customHeight="1">
      <c r="A32" s="61">
        <v>3</v>
      </c>
      <c r="B32" s="110">
        <v>112</v>
      </c>
      <c r="C32" s="110">
        <v>47</v>
      </c>
      <c r="D32" s="110">
        <v>65</v>
      </c>
      <c r="E32" s="60">
        <v>1069</v>
      </c>
      <c r="F32" s="60">
        <v>500</v>
      </c>
      <c r="G32" s="60">
        <v>569</v>
      </c>
      <c r="H32" s="60">
        <v>957</v>
      </c>
      <c r="I32" s="110">
        <v>453</v>
      </c>
      <c r="J32" s="112">
        <v>504</v>
      </c>
      <c r="K32" s="118"/>
      <c r="L32" s="111"/>
      <c r="M32" s="108"/>
      <c r="N32" s="108"/>
    </row>
    <row r="33" spans="1:14" ht="24.75" customHeight="1">
      <c r="A33" s="61">
        <v>4</v>
      </c>
      <c r="B33" s="135" t="s">
        <v>207</v>
      </c>
      <c r="C33" s="135">
        <v>13</v>
      </c>
      <c r="D33" s="135" t="s">
        <v>208</v>
      </c>
      <c r="E33" s="60">
        <v>985</v>
      </c>
      <c r="F33" s="60">
        <v>494</v>
      </c>
      <c r="G33" s="60">
        <v>491</v>
      </c>
      <c r="H33" s="60">
        <v>1019</v>
      </c>
      <c r="I33" s="110">
        <v>481</v>
      </c>
      <c r="J33" s="112">
        <v>538</v>
      </c>
      <c r="K33" s="118"/>
      <c r="L33" s="111"/>
      <c r="M33" s="108"/>
      <c r="N33" s="108"/>
    </row>
    <row r="34" spans="1:16" s="136" customFormat="1" ht="24.75" customHeight="1" thickBot="1">
      <c r="A34" s="154">
        <v>5</v>
      </c>
      <c r="B34" s="160">
        <v>87</v>
      </c>
      <c r="C34" s="157">
        <v>57</v>
      </c>
      <c r="D34" s="160">
        <v>30</v>
      </c>
      <c r="E34" s="161">
        <v>1062</v>
      </c>
      <c r="F34" s="157">
        <v>520</v>
      </c>
      <c r="G34" s="157">
        <v>542</v>
      </c>
      <c r="H34" s="161">
        <v>975</v>
      </c>
      <c r="I34" s="157">
        <v>463</v>
      </c>
      <c r="J34" s="158">
        <v>512</v>
      </c>
      <c r="K34" s="118"/>
      <c r="L34" s="111"/>
      <c r="M34" s="108"/>
      <c r="N34" s="108"/>
      <c r="O34" s="97"/>
      <c r="P34" s="96"/>
    </row>
    <row r="35" spans="1:14" ht="12.75" customHeight="1">
      <c r="A35" s="204" t="s">
        <v>141</v>
      </c>
      <c r="B35" s="204"/>
      <c r="C35" s="204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</row>
    <row r="36" spans="1:14" ht="12.75" customHeight="1">
      <c r="A36" s="32" t="s">
        <v>154</v>
      </c>
      <c r="B36" s="37"/>
      <c r="C36" s="37"/>
      <c r="D36" s="37"/>
      <c r="E36" s="37"/>
      <c r="F36" s="38"/>
      <c r="G36" s="37"/>
      <c r="H36" s="37"/>
      <c r="I36" s="37"/>
      <c r="J36" s="38"/>
      <c r="K36" s="37"/>
      <c r="L36" s="37"/>
      <c r="M36" s="37"/>
      <c r="N36" s="37"/>
    </row>
  </sheetData>
  <sheetProtection/>
  <mergeCells count="21">
    <mergeCell ref="B16:E16"/>
    <mergeCell ref="I27:J27"/>
    <mergeCell ref="A5:A6"/>
    <mergeCell ref="F16:I16"/>
    <mergeCell ref="M1:O1"/>
    <mergeCell ref="A3:M3"/>
    <mergeCell ref="A14:N14"/>
    <mergeCell ref="A26:J26"/>
    <mergeCell ref="A16:A17"/>
    <mergeCell ref="L5:L6"/>
    <mergeCell ref="M5:M6"/>
    <mergeCell ref="E28:G28"/>
    <mergeCell ref="J16:N16"/>
    <mergeCell ref="H28:J28"/>
    <mergeCell ref="A35:C35"/>
    <mergeCell ref="E5:G5"/>
    <mergeCell ref="H5:J5"/>
    <mergeCell ref="B5:D5"/>
    <mergeCell ref="A28:A29"/>
    <mergeCell ref="A23:C23"/>
    <mergeCell ref="B28:D28"/>
  </mergeCells>
  <printOptions/>
  <pageMargins left="0.984251968503937" right="0.5905511811023623" top="0.984251968503937" bottom="0.3937007874015748" header="0.5118110236220472" footer="0.5118110236220472"/>
  <pageSetup horizontalDpi="1200" verticalDpi="12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1"/>
  <sheetViews>
    <sheetView showGridLines="0" zoomScaleSheetLayoutView="90" zoomScalePageLayoutView="0" workbookViewId="0" topLeftCell="A1">
      <selection activeCell="A1" sqref="A1:D1"/>
    </sheetView>
  </sheetViews>
  <sheetFormatPr defaultColWidth="9.00390625" defaultRowHeight="13.5"/>
  <cols>
    <col min="1" max="1" width="6.625" style="97" customWidth="1"/>
    <col min="2" max="2" width="6.00390625" style="97" customWidth="1"/>
    <col min="3" max="3" width="5.75390625" style="97" customWidth="1"/>
    <col min="4" max="4" width="6.25390625" style="97" customWidth="1"/>
    <col min="5" max="5" width="5.75390625" style="97" customWidth="1"/>
    <col min="6" max="6" width="6.125" style="97" customWidth="1"/>
    <col min="7" max="7" width="6.625" style="97" bestFit="1" customWidth="1"/>
    <col min="8" max="8" width="6.25390625" style="97" customWidth="1"/>
    <col min="9" max="9" width="5.875" style="97" customWidth="1"/>
    <col min="10" max="11" width="6.25390625" style="97" customWidth="1"/>
    <col min="12" max="12" width="6.375" style="97" customWidth="1"/>
    <col min="13" max="13" width="6.125" style="97" customWidth="1"/>
    <col min="14" max="15" width="6.875" style="97" customWidth="1"/>
    <col min="16" max="16" width="6.00390625" style="97" customWidth="1"/>
    <col min="17" max="17" width="6.25390625" style="97" customWidth="1"/>
    <col min="18" max="18" width="6.00390625" style="97" customWidth="1"/>
    <col min="19" max="19" width="6.625" style="97" bestFit="1" customWidth="1"/>
    <col min="20" max="20" width="6.00390625" style="97" customWidth="1"/>
    <col min="21" max="21" width="5.875" style="97" customWidth="1"/>
    <col min="22" max="22" width="5.625" style="97" customWidth="1"/>
    <col min="23" max="23" width="6.625" style="97" bestFit="1" customWidth="1"/>
    <col min="24" max="24" width="6.25390625" style="97" customWidth="1"/>
    <col min="25" max="25" width="6.50390625" style="96" customWidth="1"/>
    <col min="26" max="26" width="6.375" style="96" customWidth="1"/>
    <col min="27" max="27" width="6.125" style="96" customWidth="1"/>
    <col min="28" max="28" width="6.625" style="96" bestFit="1" customWidth="1"/>
    <col min="29" max="29" width="6.625" style="97" customWidth="1"/>
  </cols>
  <sheetData>
    <row r="1" spans="1:29" ht="13.5">
      <c r="A1" s="194" t="s">
        <v>204</v>
      </c>
      <c r="B1" s="194"/>
      <c r="C1" s="194"/>
      <c r="D1" s="194"/>
      <c r="Z1" s="209" t="s">
        <v>205</v>
      </c>
      <c r="AA1" s="209"/>
      <c r="AB1" s="209"/>
      <c r="AC1" s="209"/>
    </row>
    <row r="2" spans="2:28" ht="13.5">
      <c r="B2" s="194"/>
      <c r="C2" s="194"/>
      <c r="D2" s="194"/>
      <c r="N2" s="194"/>
      <c r="O2" s="194"/>
      <c r="P2" s="194"/>
      <c r="Q2" s="194"/>
      <c r="R2" s="194"/>
      <c r="Y2" s="97"/>
      <c r="Z2" s="97"/>
      <c r="AA2" s="97"/>
      <c r="AB2" s="97"/>
    </row>
    <row r="3" spans="2:24" ht="17.25">
      <c r="B3" s="188" t="s">
        <v>159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U3" s="96"/>
      <c r="V3" s="96"/>
      <c r="W3" s="96"/>
      <c r="X3" s="96"/>
    </row>
    <row r="4" spans="2:28" ht="14.25" thickBot="1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98"/>
      <c r="V4" s="98"/>
      <c r="W4" s="98"/>
      <c r="X4" s="98"/>
      <c r="Y4" s="98"/>
      <c r="Z4" s="98"/>
      <c r="AA4" s="230" t="s">
        <v>155</v>
      </c>
      <c r="AB4" s="230"/>
    </row>
    <row r="5" spans="2:28" ht="12.75" customHeight="1" thickTop="1">
      <c r="B5" s="219" t="s">
        <v>176</v>
      </c>
      <c r="C5" s="220"/>
      <c r="D5" s="216">
        <v>43374</v>
      </c>
      <c r="E5" s="217"/>
      <c r="F5" s="217"/>
      <c r="G5" s="218"/>
      <c r="H5" s="216">
        <v>43739</v>
      </c>
      <c r="I5" s="217"/>
      <c r="J5" s="217"/>
      <c r="K5" s="218"/>
      <c r="L5" s="216">
        <v>44105</v>
      </c>
      <c r="M5" s="217"/>
      <c r="N5" s="217"/>
      <c r="O5" s="218"/>
      <c r="P5" s="151" t="s">
        <v>177</v>
      </c>
      <c r="Q5" s="216">
        <v>44470</v>
      </c>
      <c r="R5" s="217"/>
      <c r="S5" s="217"/>
      <c r="T5" s="218"/>
      <c r="U5" s="227">
        <v>44835</v>
      </c>
      <c r="V5" s="228"/>
      <c r="W5" s="228"/>
      <c r="X5" s="228"/>
      <c r="Y5" s="227">
        <v>45200</v>
      </c>
      <c r="Z5" s="228"/>
      <c r="AA5" s="228"/>
      <c r="AB5" s="228"/>
    </row>
    <row r="6" spans="2:28" ht="12.75" customHeight="1">
      <c r="B6" s="221"/>
      <c r="C6" s="222"/>
      <c r="D6" s="55" t="s">
        <v>54</v>
      </c>
      <c r="E6" s="57" t="s">
        <v>55</v>
      </c>
      <c r="F6" s="45"/>
      <c r="G6" s="46"/>
      <c r="H6" s="55" t="s">
        <v>54</v>
      </c>
      <c r="I6" s="48" t="s">
        <v>55</v>
      </c>
      <c r="J6" s="45"/>
      <c r="K6" s="46"/>
      <c r="L6" s="55" t="s">
        <v>54</v>
      </c>
      <c r="M6" s="48" t="s">
        <v>55</v>
      </c>
      <c r="N6" s="45"/>
      <c r="O6" s="46"/>
      <c r="P6" s="152"/>
      <c r="Q6" s="55" t="s">
        <v>54</v>
      </c>
      <c r="R6" s="48" t="s">
        <v>55</v>
      </c>
      <c r="S6" s="45"/>
      <c r="T6" s="46"/>
      <c r="U6" s="225" t="s">
        <v>54</v>
      </c>
      <c r="V6" s="229" t="s">
        <v>55</v>
      </c>
      <c r="W6" s="45"/>
      <c r="X6" s="46"/>
      <c r="Y6" s="225" t="s">
        <v>54</v>
      </c>
      <c r="Z6" s="229" t="s">
        <v>55</v>
      </c>
      <c r="AA6" s="45"/>
      <c r="AB6" s="46"/>
    </row>
    <row r="7" spans="2:28" ht="12.75" customHeight="1">
      <c r="B7" s="223"/>
      <c r="C7" s="224"/>
      <c r="D7" s="56"/>
      <c r="E7" s="58"/>
      <c r="F7" s="47" t="s">
        <v>56</v>
      </c>
      <c r="G7" s="47" t="s">
        <v>57</v>
      </c>
      <c r="H7" s="56"/>
      <c r="I7" s="59"/>
      <c r="J7" s="47" t="s">
        <v>56</v>
      </c>
      <c r="K7" s="47" t="s">
        <v>57</v>
      </c>
      <c r="L7" s="56"/>
      <c r="M7" s="59"/>
      <c r="N7" s="47" t="s">
        <v>56</v>
      </c>
      <c r="O7" s="47" t="s">
        <v>57</v>
      </c>
      <c r="P7" s="153"/>
      <c r="Q7" s="56"/>
      <c r="R7" s="59"/>
      <c r="S7" s="47" t="s">
        <v>56</v>
      </c>
      <c r="T7" s="47" t="s">
        <v>57</v>
      </c>
      <c r="U7" s="226"/>
      <c r="V7" s="228"/>
      <c r="W7" s="47" t="s">
        <v>56</v>
      </c>
      <c r="X7" s="47" t="s">
        <v>57</v>
      </c>
      <c r="Y7" s="226"/>
      <c r="Z7" s="228"/>
      <c r="AA7" s="47" t="s">
        <v>56</v>
      </c>
      <c r="AB7" s="47" t="s">
        <v>57</v>
      </c>
    </row>
    <row r="8" spans="2:28" ht="12.75" customHeight="1">
      <c r="B8" s="10" t="s">
        <v>85</v>
      </c>
      <c r="C8" s="9"/>
      <c r="D8" s="30"/>
      <c r="E8" s="16"/>
      <c r="F8" s="17"/>
      <c r="G8" s="17"/>
      <c r="H8" s="30"/>
      <c r="I8" s="16"/>
      <c r="J8" s="17"/>
      <c r="K8" s="17"/>
      <c r="L8" s="30"/>
      <c r="M8" s="16"/>
      <c r="N8" s="17"/>
      <c r="O8" s="17"/>
      <c r="P8" s="29"/>
      <c r="Q8" s="30"/>
      <c r="R8" s="16"/>
      <c r="S8" s="17"/>
      <c r="T8" s="17"/>
      <c r="U8" s="30"/>
      <c r="V8" s="16"/>
      <c r="W8" s="17"/>
      <c r="X8" s="17"/>
      <c r="Y8" s="30"/>
      <c r="Z8" s="16"/>
      <c r="AA8" s="17"/>
      <c r="AB8" s="17"/>
    </row>
    <row r="9" spans="2:28" ht="12.75" customHeight="1">
      <c r="B9" s="3"/>
      <c r="C9" s="9" t="s">
        <v>12</v>
      </c>
      <c r="D9" s="19">
        <v>731</v>
      </c>
      <c r="E9" s="15">
        <v>1648</v>
      </c>
      <c r="F9" s="19">
        <v>741</v>
      </c>
      <c r="G9" s="18">
        <v>907</v>
      </c>
      <c r="H9" s="19">
        <v>729</v>
      </c>
      <c r="I9" s="15">
        <v>1626</v>
      </c>
      <c r="J9" s="19">
        <v>721</v>
      </c>
      <c r="K9" s="18">
        <v>905</v>
      </c>
      <c r="L9" s="19">
        <v>739</v>
      </c>
      <c r="M9" s="15">
        <v>1641</v>
      </c>
      <c r="N9" s="19">
        <v>735</v>
      </c>
      <c r="O9" s="18">
        <v>906</v>
      </c>
      <c r="P9" s="29" t="s">
        <v>58</v>
      </c>
      <c r="Q9" s="19">
        <v>737</v>
      </c>
      <c r="R9" s="15">
        <v>1638</v>
      </c>
      <c r="S9" s="19">
        <v>734</v>
      </c>
      <c r="T9" s="18">
        <v>904</v>
      </c>
      <c r="U9" s="19">
        <f>684+37</f>
        <v>721</v>
      </c>
      <c r="V9" s="15">
        <f>W9+X9</f>
        <v>1620</v>
      </c>
      <c r="W9" s="19">
        <v>722</v>
      </c>
      <c r="X9" s="18">
        <v>898</v>
      </c>
      <c r="Y9" s="19">
        <v>729</v>
      </c>
      <c r="Z9" s="15">
        <f>AA9+AB9</f>
        <v>1638</v>
      </c>
      <c r="AA9" s="19">
        <v>728</v>
      </c>
      <c r="AB9" s="18">
        <v>910</v>
      </c>
    </row>
    <row r="10" spans="2:28" ht="12.75" customHeight="1">
      <c r="B10" s="3"/>
      <c r="C10" s="9" t="s">
        <v>13</v>
      </c>
      <c r="D10" s="19">
        <v>419</v>
      </c>
      <c r="E10" s="15">
        <v>1007</v>
      </c>
      <c r="F10" s="19">
        <v>468</v>
      </c>
      <c r="G10" s="18">
        <v>539</v>
      </c>
      <c r="H10" s="19">
        <v>421</v>
      </c>
      <c r="I10" s="15">
        <v>1003</v>
      </c>
      <c r="J10" s="19">
        <v>473</v>
      </c>
      <c r="K10" s="18">
        <v>530</v>
      </c>
      <c r="L10" s="19">
        <v>426</v>
      </c>
      <c r="M10" s="15">
        <v>1024</v>
      </c>
      <c r="N10" s="19">
        <v>481</v>
      </c>
      <c r="O10" s="18">
        <v>543</v>
      </c>
      <c r="P10" s="29" t="s">
        <v>59</v>
      </c>
      <c r="Q10" s="19">
        <v>437</v>
      </c>
      <c r="R10" s="15">
        <v>1041</v>
      </c>
      <c r="S10" s="19">
        <v>495</v>
      </c>
      <c r="T10" s="18">
        <v>546</v>
      </c>
      <c r="U10" s="19">
        <v>440</v>
      </c>
      <c r="V10" s="15">
        <f>W10+X10</f>
        <v>1040</v>
      </c>
      <c r="W10" s="19">
        <v>502</v>
      </c>
      <c r="X10" s="18">
        <v>538</v>
      </c>
      <c r="Y10" s="19">
        <v>430</v>
      </c>
      <c r="Z10" s="15">
        <f>AA10+AB10</f>
        <v>1012</v>
      </c>
      <c r="AA10" s="19">
        <v>495</v>
      </c>
      <c r="AB10" s="18">
        <v>517</v>
      </c>
    </row>
    <row r="11" spans="2:28" ht="12.75" customHeight="1">
      <c r="B11" s="3"/>
      <c r="C11" s="22" t="s">
        <v>14</v>
      </c>
      <c r="D11" s="19">
        <v>1150</v>
      </c>
      <c r="E11" s="15">
        <v>2655</v>
      </c>
      <c r="F11" s="19">
        <v>1209</v>
      </c>
      <c r="G11" s="18">
        <v>1446</v>
      </c>
      <c r="H11" s="19">
        <v>1150</v>
      </c>
      <c r="I11" s="15">
        <v>2629</v>
      </c>
      <c r="J11" s="19">
        <v>1194</v>
      </c>
      <c r="K11" s="18">
        <v>1435</v>
      </c>
      <c r="L11" s="19">
        <v>1165</v>
      </c>
      <c r="M11" s="15">
        <v>2665</v>
      </c>
      <c r="N11" s="19">
        <v>1216</v>
      </c>
      <c r="O11" s="18">
        <v>1449</v>
      </c>
      <c r="P11" s="52" t="s">
        <v>60</v>
      </c>
      <c r="Q11" s="19">
        <v>1174</v>
      </c>
      <c r="R11" s="15">
        <v>2679</v>
      </c>
      <c r="S11" s="19">
        <v>1229</v>
      </c>
      <c r="T11" s="18">
        <v>1450</v>
      </c>
      <c r="U11" s="19">
        <f>SUM(U9:U10)</f>
        <v>1161</v>
      </c>
      <c r="V11" s="15">
        <f>W11+X11</f>
        <v>2660</v>
      </c>
      <c r="W11" s="19">
        <v>1224</v>
      </c>
      <c r="X11" s="18">
        <v>1436</v>
      </c>
      <c r="Y11" s="19">
        <f>SUM(Y9:Y10)</f>
        <v>1159</v>
      </c>
      <c r="Z11" s="15">
        <f>AA11+AB11</f>
        <v>2650</v>
      </c>
      <c r="AA11" s="19">
        <f>SUM(AA9:AA10)</f>
        <v>1223</v>
      </c>
      <c r="AB11" s="18">
        <f>SUM(AB9:AB10)</f>
        <v>1427</v>
      </c>
    </row>
    <row r="12" spans="2:28" ht="12.75" customHeight="1">
      <c r="B12" s="10" t="s">
        <v>15</v>
      </c>
      <c r="C12" s="9"/>
      <c r="D12" s="19"/>
      <c r="E12" s="15"/>
      <c r="F12" s="19"/>
      <c r="G12" s="18"/>
      <c r="H12" s="19"/>
      <c r="I12" s="15"/>
      <c r="J12" s="19"/>
      <c r="K12" s="18"/>
      <c r="L12" s="19"/>
      <c r="M12" s="15"/>
      <c r="N12" s="19"/>
      <c r="O12" s="18"/>
      <c r="P12" s="29"/>
      <c r="Q12" s="19"/>
      <c r="R12" s="15"/>
      <c r="S12" s="19"/>
      <c r="T12" s="18"/>
      <c r="U12" s="19"/>
      <c r="V12" s="15"/>
      <c r="W12" s="19"/>
      <c r="X12" s="18"/>
      <c r="Y12" s="19"/>
      <c r="Z12" s="15"/>
      <c r="AA12" s="19"/>
      <c r="AB12" s="18"/>
    </row>
    <row r="13" spans="2:28" ht="12.75" customHeight="1">
      <c r="B13" s="3"/>
      <c r="C13" s="9" t="s">
        <v>146</v>
      </c>
      <c r="D13" s="19">
        <v>543</v>
      </c>
      <c r="E13" s="15">
        <v>1257</v>
      </c>
      <c r="F13" s="19">
        <v>588</v>
      </c>
      <c r="G13" s="18">
        <v>669</v>
      </c>
      <c r="H13" s="19">
        <v>553</v>
      </c>
      <c r="I13" s="15">
        <v>1287</v>
      </c>
      <c r="J13" s="19">
        <v>604</v>
      </c>
      <c r="K13" s="18">
        <v>683</v>
      </c>
      <c r="L13" s="19">
        <v>557</v>
      </c>
      <c r="M13" s="15">
        <v>1295</v>
      </c>
      <c r="N13" s="19">
        <v>605</v>
      </c>
      <c r="O13" s="18">
        <v>690</v>
      </c>
      <c r="P13" s="29" t="s">
        <v>145</v>
      </c>
      <c r="Q13" s="19">
        <v>558</v>
      </c>
      <c r="R13" s="15">
        <v>1303</v>
      </c>
      <c r="S13" s="19">
        <v>613</v>
      </c>
      <c r="T13" s="18">
        <v>690</v>
      </c>
      <c r="U13" s="19">
        <v>556</v>
      </c>
      <c r="V13" s="15">
        <v>1293</v>
      </c>
      <c r="W13" s="19">
        <v>602</v>
      </c>
      <c r="X13" s="18">
        <v>691</v>
      </c>
      <c r="Y13" s="19">
        <v>553</v>
      </c>
      <c r="Z13" s="15">
        <f>SUM(AA13:AB13)</f>
        <v>1265</v>
      </c>
      <c r="AA13" s="19">
        <v>593</v>
      </c>
      <c r="AB13" s="18">
        <v>672</v>
      </c>
    </row>
    <row r="14" spans="2:28" ht="12.75" customHeight="1">
      <c r="B14" s="3"/>
      <c r="C14" s="9" t="s">
        <v>147</v>
      </c>
      <c r="D14" s="19">
        <v>168</v>
      </c>
      <c r="E14" s="15">
        <v>355</v>
      </c>
      <c r="F14" s="19">
        <v>159</v>
      </c>
      <c r="G14" s="18">
        <v>196</v>
      </c>
      <c r="H14" s="19">
        <v>169</v>
      </c>
      <c r="I14" s="15">
        <v>349</v>
      </c>
      <c r="J14" s="19">
        <v>157</v>
      </c>
      <c r="K14" s="18">
        <v>192</v>
      </c>
      <c r="L14" s="19">
        <v>170</v>
      </c>
      <c r="M14" s="15">
        <v>358</v>
      </c>
      <c r="N14" s="19">
        <v>161</v>
      </c>
      <c r="O14" s="18">
        <v>197</v>
      </c>
      <c r="P14" s="29" t="s">
        <v>144</v>
      </c>
      <c r="Q14" s="19">
        <v>172</v>
      </c>
      <c r="R14" s="15">
        <v>371</v>
      </c>
      <c r="S14" s="19">
        <v>166</v>
      </c>
      <c r="T14" s="18">
        <v>205</v>
      </c>
      <c r="U14" s="19">
        <v>166</v>
      </c>
      <c r="V14" s="15">
        <v>359</v>
      </c>
      <c r="W14" s="19">
        <v>164</v>
      </c>
      <c r="X14" s="18">
        <v>195</v>
      </c>
      <c r="Y14" s="19">
        <v>165</v>
      </c>
      <c r="Z14" s="15">
        <f aca="true" t="shared" si="0" ref="Z14:Z56">SUM(AA14:AB14)</f>
        <v>370</v>
      </c>
      <c r="AA14" s="19">
        <v>171</v>
      </c>
      <c r="AB14" s="18">
        <v>199</v>
      </c>
    </row>
    <row r="15" spans="2:28" ht="12.75" customHeight="1">
      <c r="B15" s="3"/>
      <c r="C15" s="9" t="s">
        <v>148</v>
      </c>
      <c r="D15" s="19">
        <v>144</v>
      </c>
      <c r="E15" s="15">
        <v>331</v>
      </c>
      <c r="F15" s="19">
        <v>155</v>
      </c>
      <c r="G15" s="18">
        <v>176</v>
      </c>
      <c r="H15" s="19">
        <v>146</v>
      </c>
      <c r="I15" s="15">
        <v>340</v>
      </c>
      <c r="J15" s="19">
        <v>161</v>
      </c>
      <c r="K15" s="18">
        <v>179</v>
      </c>
      <c r="L15" s="19">
        <v>144</v>
      </c>
      <c r="M15" s="15">
        <v>331</v>
      </c>
      <c r="N15" s="19">
        <v>156</v>
      </c>
      <c r="O15" s="18">
        <v>175</v>
      </c>
      <c r="P15" s="29" t="s">
        <v>143</v>
      </c>
      <c r="Q15" s="19">
        <v>148</v>
      </c>
      <c r="R15" s="15">
        <v>340</v>
      </c>
      <c r="S15" s="19">
        <v>155</v>
      </c>
      <c r="T15" s="18">
        <v>185</v>
      </c>
      <c r="U15" s="19">
        <v>147</v>
      </c>
      <c r="V15" s="15">
        <v>343</v>
      </c>
      <c r="W15" s="19">
        <v>157</v>
      </c>
      <c r="X15" s="18">
        <v>186</v>
      </c>
      <c r="Y15" s="19">
        <v>154</v>
      </c>
      <c r="Z15" s="15">
        <f t="shared" si="0"/>
        <v>359</v>
      </c>
      <c r="AA15" s="19">
        <v>166</v>
      </c>
      <c r="AB15" s="18">
        <v>193</v>
      </c>
    </row>
    <row r="16" spans="2:28" ht="12.75" customHeight="1">
      <c r="B16" s="3"/>
      <c r="C16" s="9" t="s">
        <v>16</v>
      </c>
      <c r="D16" s="19">
        <v>244</v>
      </c>
      <c r="E16" s="15">
        <v>536</v>
      </c>
      <c r="F16" s="19">
        <v>246</v>
      </c>
      <c r="G16" s="18">
        <v>290</v>
      </c>
      <c r="H16" s="19">
        <v>244</v>
      </c>
      <c r="I16" s="15">
        <v>529</v>
      </c>
      <c r="J16" s="19">
        <v>247</v>
      </c>
      <c r="K16" s="18">
        <v>282</v>
      </c>
      <c r="L16" s="19">
        <v>244</v>
      </c>
      <c r="M16" s="15">
        <v>520</v>
      </c>
      <c r="N16" s="19">
        <v>242</v>
      </c>
      <c r="O16" s="18">
        <v>278</v>
      </c>
      <c r="P16" s="29" t="s">
        <v>61</v>
      </c>
      <c r="Q16" s="19">
        <v>238</v>
      </c>
      <c r="R16" s="15">
        <v>512</v>
      </c>
      <c r="S16" s="19">
        <v>235</v>
      </c>
      <c r="T16" s="18">
        <v>277</v>
      </c>
      <c r="U16" s="19">
        <v>240</v>
      </c>
      <c r="V16" s="15">
        <v>514</v>
      </c>
      <c r="W16" s="19">
        <v>239</v>
      </c>
      <c r="X16" s="18">
        <v>275</v>
      </c>
      <c r="Y16" s="19">
        <v>245</v>
      </c>
      <c r="Z16" s="15">
        <f t="shared" si="0"/>
        <v>509</v>
      </c>
      <c r="AA16" s="19">
        <v>232</v>
      </c>
      <c r="AB16" s="18">
        <v>277</v>
      </c>
    </row>
    <row r="17" spans="2:28" ht="12.75" customHeight="1">
      <c r="B17" s="3"/>
      <c r="C17" s="22" t="s">
        <v>17</v>
      </c>
      <c r="D17" s="19">
        <v>1099</v>
      </c>
      <c r="E17" s="15">
        <v>2479</v>
      </c>
      <c r="F17" s="19">
        <v>1148</v>
      </c>
      <c r="G17" s="18">
        <v>1331</v>
      </c>
      <c r="H17" s="19">
        <v>1112</v>
      </c>
      <c r="I17" s="15">
        <v>2505</v>
      </c>
      <c r="J17" s="19">
        <v>1169</v>
      </c>
      <c r="K17" s="18">
        <v>1336</v>
      </c>
      <c r="L17" s="19">
        <v>1115</v>
      </c>
      <c r="M17" s="15">
        <v>2504</v>
      </c>
      <c r="N17" s="19">
        <v>1164</v>
      </c>
      <c r="O17" s="18">
        <v>1340</v>
      </c>
      <c r="P17" s="52" t="s">
        <v>60</v>
      </c>
      <c r="Q17" s="19">
        <v>1116</v>
      </c>
      <c r="R17" s="15">
        <v>2526</v>
      </c>
      <c r="S17" s="19">
        <v>1169</v>
      </c>
      <c r="T17" s="18">
        <v>1357</v>
      </c>
      <c r="U17" s="19">
        <v>1109</v>
      </c>
      <c r="V17" s="15">
        <f>W17+X17</f>
        <v>2509</v>
      </c>
      <c r="W17" s="19">
        <v>1162</v>
      </c>
      <c r="X17" s="18">
        <v>1347</v>
      </c>
      <c r="Y17" s="19">
        <f>SUM(Y13:Y16)</f>
        <v>1117</v>
      </c>
      <c r="Z17" s="15">
        <f t="shared" si="0"/>
        <v>2503</v>
      </c>
      <c r="AA17" s="19">
        <f>SUM(AA13:AA16)</f>
        <v>1162</v>
      </c>
      <c r="AB17" s="18">
        <f>SUM(AB13:AB16)</f>
        <v>1341</v>
      </c>
    </row>
    <row r="18" spans="2:28" ht="12.75" customHeight="1">
      <c r="B18" s="10" t="s">
        <v>18</v>
      </c>
      <c r="C18" s="9"/>
      <c r="D18" s="19"/>
      <c r="E18" s="15"/>
      <c r="F18" s="19"/>
      <c r="G18" s="18"/>
      <c r="H18" s="19"/>
      <c r="I18" s="15"/>
      <c r="J18" s="19"/>
      <c r="K18" s="18"/>
      <c r="L18" s="19"/>
      <c r="M18" s="15"/>
      <c r="N18" s="19"/>
      <c r="O18" s="18"/>
      <c r="P18" s="29"/>
      <c r="Q18" s="19"/>
      <c r="R18" s="15"/>
      <c r="S18" s="19"/>
      <c r="T18" s="18"/>
      <c r="U18" s="89"/>
      <c r="V18" s="19"/>
      <c r="W18" s="19"/>
      <c r="X18" s="18"/>
      <c r="Y18" s="89"/>
      <c r="Z18" s="15"/>
      <c r="AA18" s="19"/>
      <c r="AB18" s="18"/>
    </row>
    <row r="19" spans="2:28" ht="12.75" customHeight="1">
      <c r="B19" s="3"/>
      <c r="C19" s="9" t="s">
        <v>19</v>
      </c>
      <c r="D19" s="19">
        <v>201</v>
      </c>
      <c r="E19" s="15">
        <v>379</v>
      </c>
      <c r="F19" s="19">
        <v>173</v>
      </c>
      <c r="G19" s="18">
        <v>206</v>
      </c>
      <c r="H19" s="19">
        <v>205</v>
      </c>
      <c r="I19" s="15">
        <v>377</v>
      </c>
      <c r="J19" s="19">
        <v>168</v>
      </c>
      <c r="K19" s="18">
        <v>209</v>
      </c>
      <c r="L19" s="19">
        <v>218</v>
      </c>
      <c r="M19" s="15">
        <v>400</v>
      </c>
      <c r="N19" s="19">
        <v>173</v>
      </c>
      <c r="O19" s="18">
        <v>227</v>
      </c>
      <c r="P19" s="29" t="s">
        <v>62</v>
      </c>
      <c r="Q19" s="19">
        <v>220</v>
      </c>
      <c r="R19" s="15">
        <v>403</v>
      </c>
      <c r="S19" s="19">
        <v>173</v>
      </c>
      <c r="T19" s="18">
        <v>230</v>
      </c>
      <c r="U19" s="19">
        <v>213</v>
      </c>
      <c r="V19" s="15">
        <v>405</v>
      </c>
      <c r="W19" s="19">
        <v>179</v>
      </c>
      <c r="X19" s="18">
        <v>226</v>
      </c>
      <c r="Y19" s="19">
        <v>208</v>
      </c>
      <c r="Z19" s="15">
        <f t="shared" si="0"/>
        <v>404</v>
      </c>
      <c r="AA19" s="19">
        <v>176</v>
      </c>
      <c r="AB19" s="18">
        <v>228</v>
      </c>
    </row>
    <row r="20" spans="2:28" ht="12.75" customHeight="1">
      <c r="B20" s="3"/>
      <c r="C20" s="9" t="s">
        <v>20</v>
      </c>
      <c r="D20" s="19">
        <v>184</v>
      </c>
      <c r="E20" s="15">
        <v>442</v>
      </c>
      <c r="F20" s="19">
        <v>215</v>
      </c>
      <c r="G20" s="18">
        <v>227</v>
      </c>
      <c r="H20" s="19">
        <v>191</v>
      </c>
      <c r="I20" s="15">
        <v>454</v>
      </c>
      <c r="J20" s="19">
        <v>217</v>
      </c>
      <c r="K20" s="18">
        <v>237</v>
      </c>
      <c r="L20" s="19">
        <v>190</v>
      </c>
      <c r="M20" s="15">
        <v>453</v>
      </c>
      <c r="N20" s="19">
        <v>222</v>
      </c>
      <c r="O20" s="18">
        <v>231</v>
      </c>
      <c r="P20" s="29" t="s">
        <v>63</v>
      </c>
      <c r="Q20" s="19">
        <v>190</v>
      </c>
      <c r="R20" s="15">
        <v>449</v>
      </c>
      <c r="S20" s="19">
        <v>222</v>
      </c>
      <c r="T20" s="18">
        <v>227</v>
      </c>
      <c r="U20" s="19">
        <v>184</v>
      </c>
      <c r="V20" s="15">
        <v>443</v>
      </c>
      <c r="W20" s="19">
        <v>219</v>
      </c>
      <c r="X20" s="18">
        <v>224</v>
      </c>
      <c r="Y20" s="19">
        <v>182</v>
      </c>
      <c r="Z20" s="15">
        <f t="shared" si="0"/>
        <v>440</v>
      </c>
      <c r="AA20" s="19">
        <v>217</v>
      </c>
      <c r="AB20" s="18">
        <v>223</v>
      </c>
    </row>
    <row r="21" spans="2:28" ht="12.75" customHeight="1">
      <c r="B21" s="3"/>
      <c r="C21" s="9" t="s">
        <v>21</v>
      </c>
      <c r="D21" s="19">
        <v>222</v>
      </c>
      <c r="E21" s="15">
        <v>527</v>
      </c>
      <c r="F21" s="19">
        <v>244</v>
      </c>
      <c r="G21" s="18">
        <v>283</v>
      </c>
      <c r="H21" s="19">
        <v>228</v>
      </c>
      <c r="I21" s="15">
        <v>534</v>
      </c>
      <c r="J21" s="19">
        <v>246</v>
      </c>
      <c r="K21" s="18">
        <v>288</v>
      </c>
      <c r="L21" s="19">
        <v>227</v>
      </c>
      <c r="M21" s="15">
        <v>526</v>
      </c>
      <c r="N21" s="19">
        <v>248</v>
      </c>
      <c r="O21" s="18">
        <v>278</v>
      </c>
      <c r="P21" s="29" t="s">
        <v>64</v>
      </c>
      <c r="Q21" s="19">
        <v>237</v>
      </c>
      <c r="R21" s="15">
        <v>553</v>
      </c>
      <c r="S21" s="19">
        <v>259</v>
      </c>
      <c r="T21" s="18">
        <v>294</v>
      </c>
      <c r="U21" s="19">
        <v>238</v>
      </c>
      <c r="V21" s="15">
        <v>552</v>
      </c>
      <c r="W21" s="19">
        <v>262</v>
      </c>
      <c r="X21" s="18">
        <v>290</v>
      </c>
      <c r="Y21" s="19">
        <v>240</v>
      </c>
      <c r="Z21" s="15">
        <f t="shared" si="0"/>
        <v>553</v>
      </c>
      <c r="AA21" s="19">
        <v>263</v>
      </c>
      <c r="AB21" s="18">
        <v>290</v>
      </c>
    </row>
    <row r="22" spans="2:28" ht="12.75" customHeight="1">
      <c r="B22" s="3"/>
      <c r="C22" s="9" t="s">
        <v>22</v>
      </c>
      <c r="D22" s="19">
        <v>48</v>
      </c>
      <c r="E22" s="15">
        <v>111</v>
      </c>
      <c r="F22" s="19">
        <v>54</v>
      </c>
      <c r="G22" s="18">
        <v>57</v>
      </c>
      <c r="H22" s="19">
        <v>45</v>
      </c>
      <c r="I22" s="15">
        <v>102</v>
      </c>
      <c r="J22" s="19">
        <v>51</v>
      </c>
      <c r="K22" s="18">
        <v>51</v>
      </c>
      <c r="L22" s="19">
        <v>44</v>
      </c>
      <c r="M22" s="15">
        <v>108</v>
      </c>
      <c r="N22" s="19">
        <v>50</v>
      </c>
      <c r="O22" s="18">
        <v>58</v>
      </c>
      <c r="P22" s="29" t="s">
        <v>65</v>
      </c>
      <c r="Q22" s="19">
        <v>45</v>
      </c>
      <c r="R22" s="15">
        <v>116</v>
      </c>
      <c r="S22" s="19">
        <v>55</v>
      </c>
      <c r="T22" s="18">
        <v>61</v>
      </c>
      <c r="U22" s="19">
        <v>49</v>
      </c>
      <c r="V22" s="15">
        <v>127</v>
      </c>
      <c r="W22" s="19">
        <v>61</v>
      </c>
      <c r="X22" s="18">
        <v>66</v>
      </c>
      <c r="Y22" s="19">
        <v>48</v>
      </c>
      <c r="Z22" s="15">
        <f t="shared" si="0"/>
        <v>123</v>
      </c>
      <c r="AA22" s="19">
        <v>61</v>
      </c>
      <c r="AB22" s="18">
        <v>62</v>
      </c>
    </row>
    <row r="23" spans="2:28" ht="12.75" customHeight="1">
      <c r="B23" s="3"/>
      <c r="C23" s="22" t="s">
        <v>23</v>
      </c>
      <c r="D23" s="19">
        <v>655</v>
      </c>
      <c r="E23" s="15">
        <v>1459</v>
      </c>
      <c r="F23" s="19">
        <v>686</v>
      </c>
      <c r="G23" s="18">
        <v>773</v>
      </c>
      <c r="H23" s="19">
        <v>669</v>
      </c>
      <c r="I23" s="15">
        <v>1467</v>
      </c>
      <c r="J23" s="19">
        <v>682</v>
      </c>
      <c r="K23" s="18">
        <v>785</v>
      </c>
      <c r="L23" s="19">
        <v>679</v>
      </c>
      <c r="M23" s="15">
        <v>1487</v>
      </c>
      <c r="N23" s="19">
        <v>693</v>
      </c>
      <c r="O23" s="18">
        <v>794</v>
      </c>
      <c r="P23" s="52" t="s">
        <v>60</v>
      </c>
      <c r="Q23" s="19">
        <v>692</v>
      </c>
      <c r="R23" s="15">
        <v>1521</v>
      </c>
      <c r="S23" s="19">
        <v>709</v>
      </c>
      <c r="T23" s="18">
        <v>812</v>
      </c>
      <c r="U23" s="19">
        <v>684</v>
      </c>
      <c r="V23" s="15">
        <v>1527</v>
      </c>
      <c r="W23" s="19">
        <v>721</v>
      </c>
      <c r="X23" s="18">
        <v>806</v>
      </c>
      <c r="Y23" s="19">
        <f>SUM(Y19:Y22)</f>
        <v>678</v>
      </c>
      <c r="Z23" s="15">
        <f t="shared" si="0"/>
        <v>1520</v>
      </c>
      <c r="AA23" s="19">
        <f>SUM(AA19:AA22)</f>
        <v>717</v>
      </c>
      <c r="AB23" s="18">
        <f>SUM(AB19:AB22)</f>
        <v>803</v>
      </c>
    </row>
    <row r="24" spans="2:28" ht="12.75" customHeight="1">
      <c r="B24" s="10" t="s">
        <v>24</v>
      </c>
      <c r="C24" s="9"/>
      <c r="D24" s="19"/>
      <c r="E24" s="15"/>
      <c r="F24" s="19"/>
      <c r="G24" s="18"/>
      <c r="H24" s="19"/>
      <c r="I24" s="15"/>
      <c r="J24" s="19"/>
      <c r="K24" s="18"/>
      <c r="L24" s="19"/>
      <c r="M24" s="15"/>
      <c r="N24" s="19"/>
      <c r="O24" s="18"/>
      <c r="P24" s="29"/>
      <c r="Q24" s="19"/>
      <c r="R24" s="15"/>
      <c r="S24" s="19"/>
      <c r="T24" s="18"/>
      <c r="U24" s="19"/>
      <c r="V24" s="15"/>
      <c r="W24" s="19"/>
      <c r="X24" s="18"/>
      <c r="Y24" s="19"/>
      <c r="Z24" s="15"/>
      <c r="AA24" s="19"/>
      <c r="AB24" s="18"/>
    </row>
    <row r="25" spans="2:28" ht="12.75" customHeight="1">
      <c r="B25" s="3"/>
      <c r="C25" s="9" t="s">
        <v>25</v>
      </c>
      <c r="D25" s="19">
        <v>117</v>
      </c>
      <c r="E25" s="15">
        <v>221</v>
      </c>
      <c r="F25" s="19">
        <v>101</v>
      </c>
      <c r="G25" s="18">
        <v>120</v>
      </c>
      <c r="H25" s="19">
        <v>115</v>
      </c>
      <c r="I25" s="15">
        <v>217</v>
      </c>
      <c r="J25" s="19">
        <v>100</v>
      </c>
      <c r="K25" s="18">
        <v>117</v>
      </c>
      <c r="L25" s="19">
        <v>116</v>
      </c>
      <c r="M25" s="15">
        <v>218</v>
      </c>
      <c r="N25" s="19">
        <v>101</v>
      </c>
      <c r="O25" s="18">
        <v>117</v>
      </c>
      <c r="P25" s="29" t="s">
        <v>66</v>
      </c>
      <c r="Q25" s="19">
        <v>111</v>
      </c>
      <c r="R25" s="15">
        <v>208</v>
      </c>
      <c r="S25" s="19">
        <v>95</v>
      </c>
      <c r="T25" s="18">
        <v>113</v>
      </c>
      <c r="U25" s="19">
        <v>111</v>
      </c>
      <c r="V25" s="15">
        <f>W25+X25</f>
        <v>204</v>
      </c>
      <c r="W25" s="19">
        <v>89</v>
      </c>
      <c r="X25" s="18">
        <v>115</v>
      </c>
      <c r="Y25" s="19">
        <v>113</v>
      </c>
      <c r="Z25" s="15">
        <f t="shared" si="0"/>
        <v>205</v>
      </c>
      <c r="AA25" s="19">
        <v>89</v>
      </c>
      <c r="AB25" s="18">
        <v>116</v>
      </c>
    </row>
    <row r="26" spans="2:28" ht="12.75" customHeight="1">
      <c r="B26" s="3"/>
      <c r="C26" s="9" t="s">
        <v>26</v>
      </c>
      <c r="D26" s="19">
        <v>399</v>
      </c>
      <c r="E26" s="15">
        <v>823</v>
      </c>
      <c r="F26" s="19">
        <v>363</v>
      </c>
      <c r="G26" s="18">
        <v>460</v>
      </c>
      <c r="H26" s="19">
        <v>400</v>
      </c>
      <c r="I26" s="15">
        <v>816</v>
      </c>
      <c r="J26" s="19">
        <v>366</v>
      </c>
      <c r="K26" s="18">
        <v>450</v>
      </c>
      <c r="L26" s="19">
        <v>405</v>
      </c>
      <c r="M26" s="15">
        <v>805</v>
      </c>
      <c r="N26" s="19">
        <v>367</v>
      </c>
      <c r="O26" s="18">
        <v>438</v>
      </c>
      <c r="P26" s="29" t="s">
        <v>67</v>
      </c>
      <c r="Q26" s="19">
        <v>396</v>
      </c>
      <c r="R26" s="15">
        <v>796</v>
      </c>
      <c r="S26" s="19">
        <v>358</v>
      </c>
      <c r="T26" s="18">
        <v>438</v>
      </c>
      <c r="U26" s="19">
        <f>384+11</f>
        <v>395</v>
      </c>
      <c r="V26" s="15">
        <f>W26+X26</f>
        <v>805</v>
      </c>
      <c r="W26" s="19">
        <v>363</v>
      </c>
      <c r="X26" s="18">
        <v>442</v>
      </c>
      <c r="Y26" s="19">
        <v>391</v>
      </c>
      <c r="Z26" s="15">
        <f t="shared" si="0"/>
        <v>799</v>
      </c>
      <c r="AA26" s="19">
        <v>359</v>
      </c>
      <c r="AB26" s="18">
        <v>440</v>
      </c>
    </row>
    <row r="27" spans="2:28" ht="12.75" customHeight="1">
      <c r="B27" s="3"/>
      <c r="C27" s="9" t="s">
        <v>27</v>
      </c>
      <c r="D27" s="19">
        <v>516</v>
      </c>
      <c r="E27" s="15">
        <v>1044</v>
      </c>
      <c r="F27" s="19">
        <v>464</v>
      </c>
      <c r="G27" s="18">
        <v>580</v>
      </c>
      <c r="H27" s="19">
        <v>515</v>
      </c>
      <c r="I27" s="15">
        <v>1033</v>
      </c>
      <c r="J27" s="19">
        <v>466</v>
      </c>
      <c r="K27" s="18">
        <v>567</v>
      </c>
      <c r="L27" s="19">
        <v>521</v>
      </c>
      <c r="M27" s="15">
        <v>1023</v>
      </c>
      <c r="N27" s="19">
        <v>468</v>
      </c>
      <c r="O27" s="18">
        <v>555</v>
      </c>
      <c r="P27" s="29" t="s">
        <v>60</v>
      </c>
      <c r="Q27" s="19">
        <v>507</v>
      </c>
      <c r="R27" s="15">
        <v>1004</v>
      </c>
      <c r="S27" s="19">
        <v>453</v>
      </c>
      <c r="T27" s="18">
        <v>551</v>
      </c>
      <c r="U27" s="19">
        <f>SUM(U25:U26)</f>
        <v>506</v>
      </c>
      <c r="V27" s="15">
        <f>W27+X27</f>
        <v>1009</v>
      </c>
      <c r="W27" s="19">
        <v>452</v>
      </c>
      <c r="X27" s="18">
        <v>557</v>
      </c>
      <c r="Y27" s="19">
        <f>SUM(Y25:Y26)</f>
        <v>504</v>
      </c>
      <c r="Z27" s="15">
        <f t="shared" si="0"/>
        <v>1004</v>
      </c>
      <c r="AA27" s="19">
        <f>SUM(AA25:AA26)</f>
        <v>448</v>
      </c>
      <c r="AB27" s="18">
        <f>SUM(AB25:AB26)</f>
        <v>556</v>
      </c>
    </row>
    <row r="28" spans="2:28" ht="12.75" customHeight="1">
      <c r="B28" s="10" t="s">
        <v>28</v>
      </c>
      <c r="C28" s="9"/>
      <c r="D28" s="19"/>
      <c r="E28" s="15"/>
      <c r="F28" s="19"/>
      <c r="G28" s="18"/>
      <c r="H28" s="19"/>
      <c r="I28" s="15"/>
      <c r="J28" s="19"/>
      <c r="K28" s="18"/>
      <c r="L28" s="19"/>
      <c r="M28" s="15"/>
      <c r="N28" s="19"/>
      <c r="O28" s="18"/>
      <c r="P28" s="29"/>
      <c r="Q28" s="19"/>
      <c r="R28" s="15"/>
      <c r="S28" s="19"/>
      <c r="T28" s="18"/>
      <c r="U28" s="19"/>
      <c r="V28" s="15"/>
      <c r="W28" s="19"/>
      <c r="X28" s="18"/>
      <c r="Y28" s="19"/>
      <c r="Z28" s="15"/>
      <c r="AA28" s="19"/>
      <c r="AB28" s="18"/>
    </row>
    <row r="29" spans="2:28" ht="12.75" customHeight="1">
      <c r="B29" s="3"/>
      <c r="C29" s="9" t="s">
        <v>29</v>
      </c>
      <c r="D29" s="19">
        <v>107</v>
      </c>
      <c r="E29" s="15">
        <v>204</v>
      </c>
      <c r="F29" s="19">
        <v>99</v>
      </c>
      <c r="G29" s="18">
        <v>105</v>
      </c>
      <c r="H29" s="19">
        <v>106</v>
      </c>
      <c r="I29" s="15">
        <v>202</v>
      </c>
      <c r="J29" s="19">
        <v>96</v>
      </c>
      <c r="K29" s="18">
        <v>106</v>
      </c>
      <c r="L29" s="19">
        <v>103</v>
      </c>
      <c r="M29" s="15">
        <v>198</v>
      </c>
      <c r="N29" s="19">
        <v>96</v>
      </c>
      <c r="O29" s="18">
        <v>102</v>
      </c>
      <c r="P29" s="29" t="s">
        <v>68</v>
      </c>
      <c r="Q29" s="19">
        <v>101</v>
      </c>
      <c r="R29" s="15">
        <v>194</v>
      </c>
      <c r="S29" s="19">
        <v>93</v>
      </c>
      <c r="T29" s="18">
        <v>101</v>
      </c>
      <c r="U29" s="19">
        <v>105</v>
      </c>
      <c r="V29" s="138">
        <f>W29+X29</f>
        <v>203</v>
      </c>
      <c r="W29" s="19">
        <v>94</v>
      </c>
      <c r="X29" s="18">
        <v>109</v>
      </c>
      <c r="Y29" s="19">
        <v>104</v>
      </c>
      <c r="Z29" s="15">
        <f t="shared" si="0"/>
        <v>202</v>
      </c>
      <c r="AA29" s="19">
        <v>92</v>
      </c>
      <c r="AB29" s="18">
        <v>110</v>
      </c>
    </row>
    <row r="30" spans="2:28" ht="12.75" customHeight="1">
      <c r="B30" s="3"/>
      <c r="C30" s="9" t="s">
        <v>86</v>
      </c>
      <c r="D30" s="19">
        <v>98</v>
      </c>
      <c r="E30" s="15">
        <v>199</v>
      </c>
      <c r="F30" s="19">
        <v>98</v>
      </c>
      <c r="G30" s="18">
        <v>101</v>
      </c>
      <c r="H30" s="19">
        <v>94</v>
      </c>
      <c r="I30" s="15">
        <v>192</v>
      </c>
      <c r="J30" s="19">
        <v>94</v>
      </c>
      <c r="K30" s="18">
        <v>98</v>
      </c>
      <c r="L30" s="19">
        <v>98</v>
      </c>
      <c r="M30" s="15">
        <v>191</v>
      </c>
      <c r="N30" s="19">
        <v>93</v>
      </c>
      <c r="O30" s="18">
        <v>98</v>
      </c>
      <c r="P30" s="29" t="s">
        <v>138</v>
      </c>
      <c r="Q30" s="19">
        <v>96</v>
      </c>
      <c r="R30" s="15">
        <v>189</v>
      </c>
      <c r="S30" s="19">
        <v>89</v>
      </c>
      <c r="T30" s="18">
        <v>100</v>
      </c>
      <c r="U30" s="19">
        <v>95</v>
      </c>
      <c r="V30" s="15">
        <v>186</v>
      </c>
      <c r="W30" s="19">
        <v>88</v>
      </c>
      <c r="X30" s="18">
        <v>98</v>
      </c>
      <c r="Y30" s="19">
        <v>92</v>
      </c>
      <c r="Z30" s="15">
        <f t="shared" si="0"/>
        <v>168</v>
      </c>
      <c r="AA30" s="19">
        <v>82</v>
      </c>
      <c r="AB30" s="18">
        <v>86</v>
      </c>
    </row>
    <row r="31" spans="2:28" ht="12.75" customHeight="1">
      <c r="B31" s="3"/>
      <c r="C31" s="9" t="s">
        <v>30</v>
      </c>
      <c r="D31" s="19">
        <v>83</v>
      </c>
      <c r="E31" s="15">
        <v>155</v>
      </c>
      <c r="F31" s="19">
        <v>79</v>
      </c>
      <c r="G31" s="18">
        <v>76</v>
      </c>
      <c r="H31" s="19">
        <v>83</v>
      </c>
      <c r="I31" s="15">
        <v>148</v>
      </c>
      <c r="J31" s="19">
        <v>78</v>
      </c>
      <c r="K31" s="18">
        <v>70</v>
      </c>
      <c r="L31" s="19">
        <v>82</v>
      </c>
      <c r="M31" s="15">
        <v>148</v>
      </c>
      <c r="N31" s="19">
        <v>78</v>
      </c>
      <c r="O31" s="18">
        <v>70</v>
      </c>
      <c r="P31" s="29" t="s">
        <v>69</v>
      </c>
      <c r="Q31" s="19">
        <v>77</v>
      </c>
      <c r="R31" s="15">
        <v>142</v>
      </c>
      <c r="S31" s="19">
        <v>76</v>
      </c>
      <c r="T31" s="18">
        <v>66</v>
      </c>
      <c r="U31" s="19">
        <v>78</v>
      </c>
      <c r="V31" s="15">
        <v>136</v>
      </c>
      <c r="W31" s="19">
        <v>72</v>
      </c>
      <c r="X31" s="18">
        <v>64</v>
      </c>
      <c r="Y31" s="19">
        <v>76</v>
      </c>
      <c r="Z31" s="15">
        <f t="shared" si="0"/>
        <v>129</v>
      </c>
      <c r="AA31" s="19">
        <v>69</v>
      </c>
      <c r="AB31" s="18">
        <v>60</v>
      </c>
    </row>
    <row r="32" spans="2:28" ht="12.75" customHeight="1">
      <c r="B32" s="3"/>
      <c r="C32" s="9" t="s">
        <v>31</v>
      </c>
      <c r="D32" s="19">
        <v>10</v>
      </c>
      <c r="E32" s="15">
        <v>16</v>
      </c>
      <c r="F32" s="19">
        <v>4</v>
      </c>
      <c r="G32" s="18">
        <v>12</v>
      </c>
      <c r="H32" s="19">
        <v>11</v>
      </c>
      <c r="I32" s="15">
        <v>17</v>
      </c>
      <c r="J32" s="19">
        <v>5</v>
      </c>
      <c r="K32" s="18">
        <v>12</v>
      </c>
      <c r="L32" s="19">
        <v>10</v>
      </c>
      <c r="M32" s="15">
        <v>15</v>
      </c>
      <c r="N32" s="19">
        <v>5</v>
      </c>
      <c r="O32" s="18">
        <v>10</v>
      </c>
      <c r="P32" s="29" t="s">
        <v>70</v>
      </c>
      <c r="Q32" s="19">
        <v>10</v>
      </c>
      <c r="R32" s="15">
        <v>16</v>
      </c>
      <c r="S32" s="19">
        <v>5</v>
      </c>
      <c r="T32" s="18">
        <v>11</v>
      </c>
      <c r="U32" s="19">
        <v>9</v>
      </c>
      <c r="V32" s="15">
        <v>15</v>
      </c>
      <c r="W32" s="19">
        <v>6</v>
      </c>
      <c r="X32" s="18">
        <v>9</v>
      </c>
      <c r="Y32" s="19">
        <v>8</v>
      </c>
      <c r="Z32" s="15">
        <f t="shared" si="0"/>
        <v>13</v>
      </c>
      <c r="AA32" s="19">
        <v>6</v>
      </c>
      <c r="AB32" s="18">
        <v>7</v>
      </c>
    </row>
    <row r="33" spans="2:28" ht="12.75" customHeight="1">
      <c r="B33" s="3"/>
      <c r="C33" s="22" t="s">
        <v>27</v>
      </c>
      <c r="D33" s="19">
        <v>298</v>
      </c>
      <c r="E33" s="15">
        <v>574</v>
      </c>
      <c r="F33" s="19">
        <v>280</v>
      </c>
      <c r="G33" s="18">
        <v>294</v>
      </c>
      <c r="H33" s="19">
        <v>294</v>
      </c>
      <c r="I33" s="15">
        <v>559</v>
      </c>
      <c r="J33" s="19">
        <v>273</v>
      </c>
      <c r="K33" s="18">
        <v>286</v>
      </c>
      <c r="L33" s="19">
        <v>293</v>
      </c>
      <c r="M33" s="15">
        <v>552</v>
      </c>
      <c r="N33" s="19">
        <v>272</v>
      </c>
      <c r="O33" s="18">
        <v>280</v>
      </c>
      <c r="P33" s="52" t="s">
        <v>60</v>
      </c>
      <c r="Q33" s="19">
        <v>284</v>
      </c>
      <c r="R33" s="15">
        <v>541</v>
      </c>
      <c r="S33" s="19">
        <v>263</v>
      </c>
      <c r="T33" s="18">
        <v>278</v>
      </c>
      <c r="U33" s="19">
        <v>287</v>
      </c>
      <c r="V33" s="15">
        <v>540</v>
      </c>
      <c r="W33" s="19">
        <v>260</v>
      </c>
      <c r="X33" s="18">
        <v>280</v>
      </c>
      <c r="Y33" s="19">
        <f>SUM(Y29:Y32)</f>
        <v>280</v>
      </c>
      <c r="Z33" s="15">
        <f t="shared" si="0"/>
        <v>512</v>
      </c>
      <c r="AA33" s="19">
        <f>SUM(AA29:AA32)</f>
        <v>249</v>
      </c>
      <c r="AB33" s="18">
        <f>SUM(AB29:AB32)</f>
        <v>263</v>
      </c>
    </row>
    <row r="34" spans="2:28" ht="12.75" customHeight="1">
      <c r="B34" s="10" t="s">
        <v>32</v>
      </c>
      <c r="C34" s="11"/>
      <c r="D34" s="19"/>
      <c r="E34" s="15"/>
      <c r="F34" s="19"/>
      <c r="G34" s="18"/>
      <c r="H34" s="19"/>
      <c r="I34" s="15"/>
      <c r="J34" s="19"/>
      <c r="K34" s="18"/>
      <c r="L34" s="19"/>
      <c r="M34" s="15"/>
      <c r="N34" s="19"/>
      <c r="O34" s="18"/>
      <c r="P34" s="29"/>
      <c r="Q34" s="19"/>
      <c r="R34" s="15"/>
      <c r="S34" s="19"/>
      <c r="T34" s="19"/>
      <c r="U34" s="89"/>
      <c r="V34" s="15"/>
      <c r="W34" s="19"/>
      <c r="X34" s="18"/>
      <c r="Y34" s="89"/>
      <c r="Z34" s="15"/>
      <c r="AA34" s="19"/>
      <c r="AB34" s="18"/>
    </row>
    <row r="35" spans="2:28" ht="12.75" customHeight="1">
      <c r="B35" s="3"/>
      <c r="C35" s="9" t="s">
        <v>33</v>
      </c>
      <c r="D35" s="19">
        <v>193</v>
      </c>
      <c r="E35" s="15">
        <v>439</v>
      </c>
      <c r="F35" s="19">
        <v>208</v>
      </c>
      <c r="G35" s="18">
        <v>231</v>
      </c>
      <c r="H35" s="19">
        <v>183</v>
      </c>
      <c r="I35" s="15">
        <v>420</v>
      </c>
      <c r="J35" s="19">
        <v>195</v>
      </c>
      <c r="K35" s="18">
        <v>225</v>
      </c>
      <c r="L35" s="19">
        <v>175</v>
      </c>
      <c r="M35" s="15">
        <v>396</v>
      </c>
      <c r="N35" s="19">
        <v>186</v>
      </c>
      <c r="O35" s="18">
        <v>210</v>
      </c>
      <c r="P35" s="29" t="s">
        <v>71</v>
      </c>
      <c r="Q35" s="19">
        <v>178</v>
      </c>
      <c r="R35" s="15">
        <v>410</v>
      </c>
      <c r="S35" s="19">
        <v>190</v>
      </c>
      <c r="T35" s="19">
        <v>220</v>
      </c>
      <c r="U35" s="20">
        <v>178</v>
      </c>
      <c r="V35" s="15">
        <v>410</v>
      </c>
      <c r="W35" s="19">
        <v>186</v>
      </c>
      <c r="X35" s="18">
        <v>224</v>
      </c>
      <c r="Y35" s="20">
        <v>175</v>
      </c>
      <c r="Z35" s="15">
        <f t="shared" si="0"/>
        <v>403</v>
      </c>
      <c r="AA35" s="19">
        <v>186</v>
      </c>
      <c r="AB35" s="18">
        <v>217</v>
      </c>
    </row>
    <row r="36" spans="2:28" ht="12.75" customHeight="1">
      <c r="B36" s="3"/>
      <c r="C36" s="9" t="s">
        <v>34</v>
      </c>
      <c r="D36" s="19">
        <v>433</v>
      </c>
      <c r="E36" s="15">
        <v>978</v>
      </c>
      <c r="F36" s="19">
        <v>466</v>
      </c>
      <c r="G36" s="18">
        <v>512</v>
      </c>
      <c r="H36" s="19">
        <v>456</v>
      </c>
      <c r="I36" s="15">
        <v>1003</v>
      </c>
      <c r="J36" s="19">
        <v>478</v>
      </c>
      <c r="K36" s="18">
        <v>525</v>
      </c>
      <c r="L36" s="19">
        <v>460</v>
      </c>
      <c r="M36" s="15">
        <v>989</v>
      </c>
      <c r="N36" s="19">
        <v>476</v>
      </c>
      <c r="O36" s="18">
        <v>513</v>
      </c>
      <c r="P36" s="29" t="s">
        <v>72</v>
      </c>
      <c r="Q36" s="19">
        <v>464</v>
      </c>
      <c r="R36" s="15">
        <v>998</v>
      </c>
      <c r="S36" s="19">
        <v>476</v>
      </c>
      <c r="T36" s="19">
        <v>522</v>
      </c>
      <c r="U36" s="20">
        <v>479</v>
      </c>
      <c r="V36" s="15">
        <v>1007</v>
      </c>
      <c r="W36" s="19">
        <v>480</v>
      </c>
      <c r="X36" s="18">
        <v>527</v>
      </c>
      <c r="Y36" s="20">
        <v>493</v>
      </c>
      <c r="Z36" s="15">
        <f t="shared" si="0"/>
        <v>1039</v>
      </c>
      <c r="AA36" s="19">
        <v>496</v>
      </c>
      <c r="AB36" s="18">
        <v>543</v>
      </c>
    </row>
    <row r="37" spans="2:28" ht="12.75" customHeight="1">
      <c r="B37" s="3"/>
      <c r="C37" s="9" t="s">
        <v>35</v>
      </c>
      <c r="D37" s="19">
        <v>947</v>
      </c>
      <c r="E37" s="15">
        <v>2285</v>
      </c>
      <c r="F37" s="19">
        <v>1082</v>
      </c>
      <c r="G37" s="18">
        <v>1203</v>
      </c>
      <c r="H37" s="19">
        <v>964</v>
      </c>
      <c r="I37" s="15">
        <v>2283</v>
      </c>
      <c r="J37" s="19">
        <v>1077</v>
      </c>
      <c r="K37" s="18">
        <v>1206</v>
      </c>
      <c r="L37" s="19">
        <v>964</v>
      </c>
      <c r="M37" s="15">
        <v>2285</v>
      </c>
      <c r="N37" s="19">
        <v>1094</v>
      </c>
      <c r="O37" s="18">
        <v>1191</v>
      </c>
      <c r="P37" s="29" t="s">
        <v>73</v>
      </c>
      <c r="Q37" s="19">
        <v>967</v>
      </c>
      <c r="R37" s="15">
        <v>2294</v>
      </c>
      <c r="S37" s="19">
        <v>1119</v>
      </c>
      <c r="T37" s="19">
        <v>1175</v>
      </c>
      <c r="U37" s="20">
        <v>958</v>
      </c>
      <c r="V37" s="15">
        <v>2284</v>
      </c>
      <c r="W37" s="19">
        <v>1120</v>
      </c>
      <c r="X37" s="18">
        <v>1164</v>
      </c>
      <c r="Y37" s="20">
        <v>959</v>
      </c>
      <c r="Z37" s="15">
        <f t="shared" si="0"/>
        <v>2268</v>
      </c>
      <c r="AA37" s="19">
        <v>1113</v>
      </c>
      <c r="AB37" s="18">
        <v>1155</v>
      </c>
    </row>
    <row r="38" spans="2:28" ht="12.75" customHeight="1">
      <c r="B38" s="3"/>
      <c r="C38" s="9" t="s">
        <v>36</v>
      </c>
      <c r="D38" s="19">
        <v>223</v>
      </c>
      <c r="E38" s="15">
        <v>459</v>
      </c>
      <c r="F38" s="19">
        <v>218</v>
      </c>
      <c r="G38" s="18">
        <v>241</v>
      </c>
      <c r="H38" s="19">
        <v>223</v>
      </c>
      <c r="I38" s="15">
        <v>458</v>
      </c>
      <c r="J38" s="19">
        <v>215</v>
      </c>
      <c r="K38" s="18">
        <v>243</v>
      </c>
      <c r="L38" s="19">
        <v>218</v>
      </c>
      <c r="M38" s="15">
        <v>446</v>
      </c>
      <c r="N38" s="19">
        <v>211</v>
      </c>
      <c r="O38" s="18">
        <v>235</v>
      </c>
      <c r="P38" s="29" t="s">
        <v>74</v>
      </c>
      <c r="Q38" s="19">
        <v>216</v>
      </c>
      <c r="R38" s="15">
        <v>422</v>
      </c>
      <c r="S38" s="19">
        <v>199</v>
      </c>
      <c r="T38" s="19">
        <v>223</v>
      </c>
      <c r="U38" s="20">
        <v>208</v>
      </c>
      <c r="V38" s="15">
        <v>397</v>
      </c>
      <c r="W38" s="19">
        <v>183</v>
      </c>
      <c r="X38" s="18">
        <v>214</v>
      </c>
      <c r="Y38" s="20">
        <v>197</v>
      </c>
      <c r="Z38" s="15">
        <f t="shared" si="0"/>
        <v>370</v>
      </c>
      <c r="AA38" s="19">
        <v>174</v>
      </c>
      <c r="AB38" s="18">
        <v>196</v>
      </c>
    </row>
    <row r="39" spans="2:28" ht="12.75" customHeight="1">
      <c r="B39" s="3"/>
      <c r="C39" s="9" t="s">
        <v>37</v>
      </c>
      <c r="D39" s="19">
        <v>312</v>
      </c>
      <c r="E39" s="15">
        <v>813</v>
      </c>
      <c r="F39" s="19">
        <v>387</v>
      </c>
      <c r="G39" s="18">
        <v>426</v>
      </c>
      <c r="H39" s="19">
        <v>321</v>
      </c>
      <c r="I39" s="15">
        <v>844</v>
      </c>
      <c r="J39" s="19">
        <v>404</v>
      </c>
      <c r="K39" s="18">
        <v>440</v>
      </c>
      <c r="L39" s="19">
        <v>332</v>
      </c>
      <c r="M39" s="15">
        <v>879</v>
      </c>
      <c r="N39" s="19">
        <v>418</v>
      </c>
      <c r="O39" s="18">
        <v>461</v>
      </c>
      <c r="P39" s="29" t="s">
        <v>75</v>
      </c>
      <c r="Q39" s="19">
        <v>343</v>
      </c>
      <c r="R39" s="15">
        <v>882</v>
      </c>
      <c r="S39" s="19">
        <v>425</v>
      </c>
      <c r="T39" s="19">
        <v>457</v>
      </c>
      <c r="U39" s="20">
        <v>350</v>
      </c>
      <c r="V39" s="15">
        <v>910</v>
      </c>
      <c r="W39" s="19">
        <v>447</v>
      </c>
      <c r="X39" s="18">
        <v>463</v>
      </c>
      <c r="Y39" s="20">
        <v>346</v>
      </c>
      <c r="Z39" s="15">
        <f t="shared" si="0"/>
        <v>896</v>
      </c>
      <c r="AA39" s="19">
        <v>434</v>
      </c>
      <c r="AB39" s="18">
        <v>462</v>
      </c>
    </row>
    <row r="40" spans="2:28" ht="12.75" customHeight="1">
      <c r="B40" s="3"/>
      <c r="C40" s="9" t="s">
        <v>38</v>
      </c>
      <c r="D40" s="19">
        <v>2108</v>
      </c>
      <c r="E40" s="15">
        <v>4974</v>
      </c>
      <c r="F40" s="19">
        <v>2361</v>
      </c>
      <c r="G40" s="18">
        <v>2613</v>
      </c>
      <c r="H40" s="19">
        <v>2147</v>
      </c>
      <c r="I40" s="15">
        <v>5008</v>
      </c>
      <c r="J40" s="19">
        <v>2369</v>
      </c>
      <c r="K40" s="18">
        <v>2639</v>
      </c>
      <c r="L40" s="19">
        <v>2149</v>
      </c>
      <c r="M40" s="15">
        <v>4995</v>
      </c>
      <c r="N40" s="19">
        <v>2385</v>
      </c>
      <c r="O40" s="18">
        <v>2610</v>
      </c>
      <c r="P40" s="29" t="s">
        <v>60</v>
      </c>
      <c r="Q40" s="19">
        <v>2168</v>
      </c>
      <c r="R40" s="15">
        <v>5006</v>
      </c>
      <c r="S40" s="19">
        <v>2409</v>
      </c>
      <c r="T40" s="19">
        <v>2597</v>
      </c>
      <c r="U40" s="20">
        <v>2173</v>
      </c>
      <c r="V40" s="15">
        <v>5008</v>
      </c>
      <c r="W40" s="19">
        <v>2416</v>
      </c>
      <c r="X40" s="18">
        <v>2592</v>
      </c>
      <c r="Y40" s="20">
        <f>SUM(Y35:Y39)</f>
        <v>2170</v>
      </c>
      <c r="Z40" s="15">
        <f t="shared" si="0"/>
        <v>4976</v>
      </c>
      <c r="AA40" s="19">
        <f>SUM(AA35:AA39)</f>
        <v>2403</v>
      </c>
      <c r="AB40" s="18">
        <f>SUM(AB35:AB39)</f>
        <v>2573</v>
      </c>
    </row>
    <row r="41" spans="2:28" ht="12.75" customHeight="1">
      <c r="B41" s="10" t="s">
        <v>39</v>
      </c>
      <c r="C41" s="9"/>
      <c r="D41" s="19"/>
      <c r="E41" s="15"/>
      <c r="F41" s="19"/>
      <c r="G41" s="18"/>
      <c r="H41" s="19"/>
      <c r="I41" s="15"/>
      <c r="J41" s="19"/>
      <c r="K41" s="18"/>
      <c r="L41" s="19"/>
      <c r="M41" s="15"/>
      <c r="N41" s="19"/>
      <c r="O41" s="18"/>
      <c r="P41" s="29"/>
      <c r="Q41" s="19"/>
      <c r="R41" s="15"/>
      <c r="S41" s="19"/>
      <c r="T41" s="19"/>
      <c r="U41" s="96"/>
      <c r="V41" s="19"/>
      <c r="W41" s="19"/>
      <c r="X41" s="18"/>
      <c r="Z41" s="15"/>
      <c r="AA41" s="19"/>
      <c r="AB41" s="18"/>
    </row>
    <row r="42" spans="2:28" ht="12.75" customHeight="1">
      <c r="B42" s="3"/>
      <c r="C42" s="9" t="s">
        <v>40</v>
      </c>
      <c r="D42" s="19">
        <v>246</v>
      </c>
      <c r="E42" s="15">
        <v>529</v>
      </c>
      <c r="F42" s="19">
        <v>236</v>
      </c>
      <c r="G42" s="18">
        <v>293</v>
      </c>
      <c r="H42" s="19">
        <v>242</v>
      </c>
      <c r="I42" s="15">
        <v>518</v>
      </c>
      <c r="J42" s="19">
        <v>234</v>
      </c>
      <c r="K42" s="18">
        <v>284</v>
      </c>
      <c r="L42" s="19">
        <v>242</v>
      </c>
      <c r="M42" s="15">
        <v>522</v>
      </c>
      <c r="N42" s="19">
        <v>238</v>
      </c>
      <c r="O42" s="18">
        <v>284</v>
      </c>
      <c r="P42" s="29" t="s">
        <v>76</v>
      </c>
      <c r="Q42" s="19">
        <v>240</v>
      </c>
      <c r="R42" s="15">
        <v>508</v>
      </c>
      <c r="S42" s="19">
        <v>229</v>
      </c>
      <c r="T42" s="19">
        <v>279</v>
      </c>
      <c r="U42" s="20">
        <v>243</v>
      </c>
      <c r="V42" s="15">
        <v>518</v>
      </c>
      <c r="W42" s="19">
        <v>234</v>
      </c>
      <c r="X42" s="18">
        <v>284</v>
      </c>
      <c r="Y42" s="20">
        <v>238</v>
      </c>
      <c r="Z42" s="15">
        <f>SUM(AA42:AB42)</f>
        <v>500</v>
      </c>
      <c r="AA42" s="19">
        <v>226</v>
      </c>
      <c r="AB42" s="18">
        <v>274</v>
      </c>
    </row>
    <row r="43" spans="2:28" ht="12.75" customHeight="1">
      <c r="B43" s="3"/>
      <c r="C43" s="9" t="s">
        <v>41</v>
      </c>
      <c r="D43" s="19">
        <v>861</v>
      </c>
      <c r="E43" s="15">
        <v>2064</v>
      </c>
      <c r="F43" s="19">
        <v>973</v>
      </c>
      <c r="G43" s="18">
        <v>1091</v>
      </c>
      <c r="H43" s="19">
        <v>869</v>
      </c>
      <c r="I43" s="15">
        <v>2099</v>
      </c>
      <c r="J43" s="19">
        <v>998</v>
      </c>
      <c r="K43" s="18">
        <v>1101</v>
      </c>
      <c r="L43" s="19">
        <v>882</v>
      </c>
      <c r="M43" s="15">
        <v>2105</v>
      </c>
      <c r="N43" s="19">
        <v>1005</v>
      </c>
      <c r="O43" s="18">
        <v>1100</v>
      </c>
      <c r="P43" s="29" t="s">
        <v>77</v>
      </c>
      <c r="Q43" s="19">
        <v>888</v>
      </c>
      <c r="R43" s="15">
        <v>2102</v>
      </c>
      <c r="S43" s="19">
        <v>995</v>
      </c>
      <c r="T43" s="18">
        <v>1107</v>
      </c>
      <c r="U43" s="19">
        <v>891</v>
      </c>
      <c r="V43" s="15">
        <v>2109</v>
      </c>
      <c r="W43" s="19">
        <v>1008</v>
      </c>
      <c r="X43" s="18">
        <v>1101</v>
      </c>
      <c r="Y43" s="19">
        <v>917</v>
      </c>
      <c r="Z43" s="15">
        <f t="shared" si="0"/>
        <v>2149</v>
      </c>
      <c r="AA43" s="19">
        <v>1020</v>
      </c>
      <c r="AB43" s="18">
        <v>1129</v>
      </c>
    </row>
    <row r="44" spans="2:28" ht="12.75" customHeight="1">
      <c r="B44" s="3"/>
      <c r="C44" s="9" t="s">
        <v>42</v>
      </c>
      <c r="D44" s="19">
        <v>640</v>
      </c>
      <c r="E44" s="15">
        <v>1670</v>
      </c>
      <c r="F44" s="19">
        <v>768</v>
      </c>
      <c r="G44" s="18">
        <v>902</v>
      </c>
      <c r="H44" s="19">
        <v>655</v>
      </c>
      <c r="I44" s="15">
        <v>1690</v>
      </c>
      <c r="J44" s="19">
        <v>781</v>
      </c>
      <c r="K44" s="18">
        <v>909</v>
      </c>
      <c r="L44" s="19">
        <v>667</v>
      </c>
      <c r="M44" s="15">
        <v>1691</v>
      </c>
      <c r="N44" s="19">
        <v>785</v>
      </c>
      <c r="O44" s="18">
        <v>906</v>
      </c>
      <c r="P44" s="29" t="s">
        <v>78</v>
      </c>
      <c r="Q44" s="19">
        <v>677</v>
      </c>
      <c r="R44" s="15">
        <v>1718</v>
      </c>
      <c r="S44" s="19">
        <v>791</v>
      </c>
      <c r="T44" s="18">
        <v>927</v>
      </c>
      <c r="U44" s="19">
        <v>683</v>
      </c>
      <c r="V44" s="15">
        <v>1691</v>
      </c>
      <c r="W44" s="19">
        <v>784</v>
      </c>
      <c r="X44" s="18">
        <v>907</v>
      </c>
      <c r="Y44" s="19">
        <v>684</v>
      </c>
      <c r="Z44" s="15">
        <f t="shared" si="0"/>
        <v>1689</v>
      </c>
      <c r="AA44" s="19">
        <v>775</v>
      </c>
      <c r="AB44" s="18">
        <v>914</v>
      </c>
    </row>
    <row r="45" spans="2:28" ht="12.75" customHeight="1">
      <c r="B45" s="3"/>
      <c r="C45" s="9" t="s">
        <v>43</v>
      </c>
      <c r="D45" s="19">
        <v>241</v>
      </c>
      <c r="E45" s="15">
        <v>645</v>
      </c>
      <c r="F45" s="19">
        <v>292</v>
      </c>
      <c r="G45" s="18">
        <v>353</v>
      </c>
      <c r="H45" s="19">
        <v>237</v>
      </c>
      <c r="I45" s="15">
        <v>618</v>
      </c>
      <c r="J45" s="19">
        <v>276</v>
      </c>
      <c r="K45" s="18">
        <v>342</v>
      </c>
      <c r="L45" s="19">
        <v>246</v>
      </c>
      <c r="M45" s="15">
        <v>648</v>
      </c>
      <c r="N45" s="19">
        <v>288</v>
      </c>
      <c r="O45" s="18">
        <v>360</v>
      </c>
      <c r="P45" s="29" t="s">
        <v>79</v>
      </c>
      <c r="Q45" s="19">
        <v>255</v>
      </c>
      <c r="R45" s="15">
        <v>672</v>
      </c>
      <c r="S45" s="19">
        <v>313</v>
      </c>
      <c r="T45" s="18">
        <v>359</v>
      </c>
      <c r="U45" s="19">
        <v>258</v>
      </c>
      <c r="V45" s="15">
        <v>662</v>
      </c>
      <c r="W45" s="19">
        <v>310</v>
      </c>
      <c r="X45" s="18">
        <v>352</v>
      </c>
      <c r="Y45" s="19">
        <v>260</v>
      </c>
      <c r="Z45" s="15">
        <f t="shared" si="0"/>
        <v>629</v>
      </c>
      <c r="AA45" s="19">
        <v>301</v>
      </c>
      <c r="AB45" s="18">
        <v>328</v>
      </c>
    </row>
    <row r="46" spans="2:28" ht="12.75" customHeight="1">
      <c r="B46" s="3"/>
      <c r="C46" s="9" t="s">
        <v>44</v>
      </c>
      <c r="D46" s="19">
        <v>332</v>
      </c>
      <c r="E46" s="15">
        <v>838</v>
      </c>
      <c r="F46" s="19">
        <v>400</v>
      </c>
      <c r="G46" s="18">
        <v>438</v>
      </c>
      <c r="H46" s="19">
        <v>325</v>
      </c>
      <c r="I46" s="15">
        <v>805</v>
      </c>
      <c r="J46" s="19">
        <v>389</v>
      </c>
      <c r="K46" s="18">
        <v>416</v>
      </c>
      <c r="L46" s="19">
        <v>333</v>
      </c>
      <c r="M46" s="15">
        <v>809</v>
      </c>
      <c r="N46" s="19">
        <v>394</v>
      </c>
      <c r="O46" s="18">
        <v>415</v>
      </c>
      <c r="P46" s="29" t="s">
        <v>80</v>
      </c>
      <c r="Q46" s="19">
        <v>335</v>
      </c>
      <c r="R46" s="15">
        <v>798</v>
      </c>
      <c r="S46" s="19">
        <v>395</v>
      </c>
      <c r="T46" s="18">
        <v>403</v>
      </c>
      <c r="U46" s="19">
        <v>326</v>
      </c>
      <c r="V46" s="15">
        <v>784</v>
      </c>
      <c r="W46" s="19">
        <v>382</v>
      </c>
      <c r="X46" s="18">
        <v>402</v>
      </c>
      <c r="Y46" s="19">
        <v>333</v>
      </c>
      <c r="Z46" s="15">
        <f t="shared" si="0"/>
        <v>793</v>
      </c>
      <c r="AA46" s="19">
        <v>382</v>
      </c>
      <c r="AB46" s="18">
        <v>411</v>
      </c>
    </row>
    <row r="47" spans="2:28" ht="12.75" customHeight="1">
      <c r="B47" s="3"/>
      <c r="C47" s="9" t="s">
        <v>45</v>
      </c>
      <c r="D47" s="19">
        <v>2320</v>
      </c>
      <c r="E47" s="15">
        <v>5746</v>
      </c>
      <c r="F47" s="19">
        <v>2669</v>
      </c>
      <c r="G47" s="18">
        <v>3077</v>
      </c>
      <c r="H47" s="19">
        <v>2328</v>
      </c>
      <c r="I47" s="15">
        <v>5730</v>
      </c>
      <c r="J47" s="19">
        <v>2678</v>
      </c>
      <c r="K47" s="18">
        <v>3052</v>
      </c>
      <c r="L47" s="19">
        <v>2370</v>
      </c>
      <c r="M47" s="15">
        <v>5775</v>
      </c>
      <c r="N47" s="19">
        <v>2710</v>
      </c>
      <c r="O47" s="18">
        <v>3065</v>
      </c>
      <c r="P47" s="29" t="s">
        <v>60</v>
      </c>
      <c r="Q47" s="19">
        <v>2395</v>
      </c>
      <c r="R47" s="15">
        <v>5798</v>
      </c>
      <c r="S47" s="19">
        <v>2723</v>
      </c>
      <c r="T47" s="18">
        <v>3075</v>
      </c>
      <c r="U47" s="19">
        <v>2401</v>
      </c>
      <c r="V47" s="15">
        <v>5764</v>
      </c>
      <c r="W47" s="19">
        <v>2718</v>
      </c>
      <c r="X47" s="18">
        <v>3046</v>
      </c>
      <c r="Y47" s="19">
        <f>SUM(Y42:Y46)</f>
        <v>2432</v>
      </c>
      <c r="Z47" s="15">
        <f t="shared" si="0"/>
        <v>5760</v>
      </c>
      <c r="AA47" s="19">
        <f>SUM(AA42:AA46)</f>
        <v>2704</v>
      </c>
      <c r="AB47" s="18">
        <f>SUM(AB42:AB46)</f>
        <v>3056</v>
      </c>
    </row>
    <row r="48" spans="2:28" ht="12.75" customHeight="1">
      <c r="B48" s="10" t="s">
        <v>46</v>
      </c>
      <c r="C48" s="9"/>
      <c r="D48" s="19"/>
      <c r="E48" s="15"/>
      <c r="F48" s="19"/>
      <c r="G48" s="18"/>
      <c r="H48" s="19"/>
      <c r="I48" s="15"/>
      <c r="J48" s="19"/>
      <c r="K48" s="18"/>
      <c r="L48" s="19"/>
      <c r="M48" s="15"/>
      <c r="N48" s="19"/>
      <c r="O48" s="18"/>
      <c r="P48" s="29"/>
      <c r="Q48" s="19"/>
      <c r="R48" s="15"/>
      <c r="S48" s="19"/>
      <c r="T48" s="19"/>
      <c r="U48" s="89"/>
      <c r="V48" s="15"/>
      <c r="W48" s="19"/>
      <c r="X48" s="18"/>
      <c r="Y48" s="89"/>
      <c r="Z48" s="15"/>
      <c r="AA48" s="19"/>
      <c r="AB48" s="18"/>
    </row>
    <row r="49" spans="2:28" ht="12.75" customHeight="1">
      <c r="B49" s="3"/>
      <c r="C49" s="9" t="s">
        <v>149</v>
      </c>
      <c r="D49" s="19">
        <v>572</v>
      </c>
      <c r="E49" s="15">
        <v>1320</v>
      </c>
      <c r="F49" s="19">
        <v>630</v>
      </c>
      <c r="G49" s="18">
        <v>690</v>
      </c>
      <c r="H49" s="19">
        <v>595</v>
      </c>
      <c r="I49" s="15">
        <v>1365</v>
      </c>
      <c r="J49" s="19">
        <v>644</v>
      </c>
      <c r="K49" s="18">
        <v>721</v>
      </c>
      <c r="L49" s="19">
        <v>611</v>
      </c>
      <c r="M49" s="15">
        <v>1383</v>
      </c>
      <c r="N49" s="19">
        <v>651</v>
      </c>
      <c r="O49" s="18">
        <v>732</v>
      </c>
      <c r="P49" s="29" t="s">
        <v>142</v>
      </c>
      <c r="Q49" s="19">
        <v>606</v>
      </c>
      <c r="R49" s="15">
        <v>1354</v>
      </c>
      <c r="S49" s="19">
        <v>632</v>
      </c>
      <c r="T49" s="18">
        <v>722</v>
      </c>
      <c r="U49" s="19">
        <v>632</v>
      </c>
      <c r="V49" s="15">
        <v>1370</v>
      </c>
      <c r="W49" s="19">
        <v>641</v>
      </c>
      <c r="X49" s="18">
        <v>729</v>
      </c>
      <c r="Y49" s="19">
        <v>640</v>
      </c>
      <c r="Z49" s="15">
        <f t="shared" si="0"/>
        <v>1391</v>
      </c>
      <c r="AA49" s="19">
        <v>661</v>
      </c>
      <c r="AB49" s="18">
        <v>730</v>
      </c>
    </row>
    <row r="50" spans="2:28" ht="12.75" customHeight="1">
      <c r="B50" s="3"/>
      <c r="C50" s="9" t="s">
        <v>47</v>
      </c>
      <c r="D50" s="19">
        <v>649</v>
      </c>
      <c r="E50" s="15">
        <v>1565</v>
      </c>
      <c r="F50" s="19">
        <v>745</v>
      </c>
      <c r="G50" s="18">
        <v>820</v>
      </c>
      <c r="H50" s="19">
        <v>628</v>
      </c>
      <c r="I50" s="15">
        <v>1490</v>
      </c>
      <c r="J50" s="19">
        <v>723</v>
      </c>
      <c r="K50" s="18">
        <v>767</v>
      </c>
      <c r="L50" s="19">
        <v>639</v>
      </c>
      <c r="M50" s="15">
        <v>1478</v>
      </c>
      <c r="N50" s="19">
        <v>721</v>
      </c>
      <c r="O50" s="18">
        <v>757</v>
      </c>
      <c r="P50" s="29" t="s">
        <v>81</v>
      </c>
      <c r="Q50" s="19">
        <v>661</v>
      </c>
      <c r="R50" s="15">
        <v>1508</v>
      </c>
      <c r="S50" s="19">
        <v>736</v>
      </c>
      <c r="T50" s="18">
        <v>772</v>
      </c>
      <c r="U50" s="19">
        <v>656</v>
      </c>
      <c r="V50" s="15">
        <v>1473</v>
      </c>
      <c r="W50" s="19">
        <v>718</v>
      </c>
      <c r="X50" s="18">
        <v>755</v>
      </c>
      <c r="Y50" s="19">
        <v>662</v>
      </c>
      <c r="Z50" s="15">
        <f t="shared" si="0"/>
        <v>1438</v>
      </c>
      <c r="AA50" s="19">
        <v>697</v>
      </c>
      <c r="AB50" s="18">
        <v>741</v>
      </c>
    </row>
    <row r="51" spans="2:28" ht="12.75" customHeight="1">
      <c r="B51" s="3"/>
      <c r="C51" s="9" t="s">
        <v>48</v>
      </c>
      <c r="D51" s="19">
        <v>1221</v>
      </c>
      <c r="E51" s="15">
        <v>2885</v>
      </c>
      <c r="F51" s="19">
        <v>1375</v>
      </c>
      <c r="G51" s="18">
        <v>1510</v>
      </c>
      <c r="H51" s="19">
        <v>1223</v>
      </c>
      <c r="I51" s="15">
        <v>2855</v>
      </c>
      <c r="J51" s="19">
        <v>1367</v>
      </c>
      <c r="K51" s="18">
        <v>1488</v>
      </c>
      <c r="L51" s="19">
        <v>1250</v>
      </c>
      <c r="M51" s="15">
        <v>2861</v>
      </c>
      <c r="N51" s="19">
        <v>1372</v>
      </c>
      <c r="O51" s="18">
        <v>1489</v>
      </c>
      <c r="P51" s="29" t="s">
        <v>60</v>
      </c>
      <c r="Q51" s="19">
        <v>1267</v>
      </c>
      <c r="R51" s="15">
        <v>2862</v>
      </c>
      <c r="S51" s="19">
        <v>1368</v>
      </c>
      <c r="T51" s="18">
        <v>1494</v>
      </c>
      <c r="U51" s="19">
        <v>1288</v>
      </c>
      <c r="V51" s="15">
        <v>2843</v>
      </c>
      <c r="W51" s="19">
        <v>1359</v>
      </c>
      <c r="X51" s="18">
        <v>1484</v>
      </c>
      <c r="Y51" s="19">
        <f>SUM(Y49:Y50)</f>
        <v>1302</v>
      </c>
      <c r="Z51" s="15">
        <f t="shared" si="0"/>
        <v>2829</v>
      </c>
      <c r="AA51" s="19">
        <f>SUM(AA49:AA50)</f>
        <v>1358</v>
      </c>
      <c r="AB51" s="18">
        <f>SUM(AB49:AB50)</f>
        <v>1471</v>
      </c>
    </row>
    <row r="52" spans="2:28" ht="12.75" customHeight="1">
      <c r="B52" s="10" t="s">
        <v>49</v>
      </c>
      <c r="C52" s="9"/>
      <c r="D52" s="19"/>
      <c r="E52" s="20"/>
      <c r="F52" s="19"/>
      <c r="G52" s="18"/>
      <c r="H52" s="19"/>
      <c r="I52" s="15"/>
      <c r="J52" s="19"/>
      <c r="K52" s="18"/>
      <c r="L52" s="19"/>
      <c r="M52" s="15"/>
      <c r="N52" s="19"/>
      <c r="O52" s="18"/>
      <c r="P52" s="29"/>
      <c r="Q52" s="19"/>
      <c r="R52" s="15"/>
      <c r="S52" s="19"/>
      <c r="T52" s="18"/>
      <c r="U52" s="19"/>
      <c r="V52" s="15"/>
      <c r="W52" s="19"/>
      <c r="X52" s="18"/>
      <c r="Y52" s="19"/>
      <c r="Z52" s="15"/>
      <c r="AA52" s="19"/>
      <c r="AB52" s="18"/>
    </row>
    <row r="53" spans="2:28" ht="12.75" customHeight="1">
      <c r="B53" s="3"/>
      <c r="C53" s="9" t="s">
        <v>50</v>
      </c>
      <c r="D53" s="19">
        <v>970</v>
      </c>
      <c r="E53" s="20">
        <v>2272</v>
      </c>
      <c r="F53" s="19">
        <v>1065</v>
      </c>
      <c r="G53" s="18">
        <v>1207</v>
      </c>
      <c r="H53" s="19">
        <v>995</v>
      </c>
      <c r="I53" s="15">
        <v>2269</v>
      </c>
      <c r="J53" s="19">
        <v>1060</v>
      </c>
      <c r="K53" s="18">
        <v>1209</v>
      </c>
      <c r="L53" s="19">
        <v>1000</v>
      </c>
      <c r="M53" s="15">
        <v>2241</v>
      </c>
      <c r="N53" s="19">
        <v>1050</v>
      </c>
      <c r="O53" s="18">
        <v>1191</v>
      </c>
      <c r="P53" s="29" t="s">
        <v>82</v>
      </c>
      <c r="Q53" s="19">
        <v>989</v>
      </c>
      <c r="R53" s="15">
        <v>2232</v>
      </c>
      <c r="S53" s="19">
        <v>1054</v>
      </c>
      <c r="T53" s="18">
        <v>1178</v>
      </c>
      <c r="U53" s="19">
        <f>964+20</f>
        <v>984</v>
      </c>
      <c r="V53" s="15">
        <f>W53+X53</f>
        <v>2182</v>
      </c>
      <c r="W53" s="19">
        <v>1030</v>
      </c>
      <c r="X53" s="18">
        <v>1152</v>
      </c>
      <c r="Y53" s="19">
        <v>1000</v>
      </c>
      <c r="Z53" s="15">
        <f t="shared" si="0"/>
        <v>2198</v>
      </c>
      <c r="AA53" s="19">
        <v>1037</v>
      </c>
      <c r="AB53" s="18">
        <v>1161</v>
      </c>
    </row>
    <row r="54" spans="2:28" ht="12.75" customHeight="1">
      <c r="B54" s="3"/>
      <c r="C54" s="9" t="s">
        <v>51</v>
      </c>
      <c r="D54" s="19">
        <v>886</v>
      </c>
      <c r="E54" s="20">
        <v>1941</v>
      </c>
      <c r="F54" s="19">
        <v>941</v>
      </c>
      <c r="G54" s="18">
        <v>1000</v>
      </c>
      <c r="H54" s="19">
        <v>907</v>
      </c>
      <c r="I54" s="15">
        <v>1933</v>
      </c>
      <c r="J54" s="19">
        <v>935</v>
      </c>
      <c r="K54" s="18">
        <v>998</v>
      </c>
      <c r="L54" s="19">
        <v>916</v>
      </c>
      <c r="M54" s="15">
        <v>1940</v>
      </c>
      <c r="N54" s="19">
        <v>939</v>
      </c>
      <c r="O54" s="18">
        <v>1001</v>
      </c>
      <c r="P54" s="29" t="s">
        <v>83</v>
      </c>
      <c r="Q54" s="19">
        <v>923</v>
      </c>
      <c r="R54" s="15">
        <v>1920</v>
      </c>
      <c r="S54" s="19">
        <v>925</v>
      </c>
      <c r="T54" s="18">
        <v>995</v>
      </c>
      <c r="U54" s="19">
        <v>950</v>
      </c>
      <c r="V54" s="15">
        <f>W54+X54</f>
        <v>1931</v>
      </c>
      <c r="W54" s="19">
        <v>942</v>
      </c>
      <c r="X54" s="18">
        <v>989</v>
      </c>
      <c r="Y54" s="19">
        <v>992</v>
      </c>
      <c r="Z54" s="15">
        <f t="shared" si="0"/>
        <v>1973</v>
      </c>
      <c r="AA54" s="19">
        <v>965</v>
      </c>
      <c r="AB54" s="18">
        <v>1008</v>
      </c>
    </row>
    <row r="55" spans="2:29" ht="12.75" customHeight="1">
      <c r="B55" s="3"/>
      <c r="C55" s="9" t="s">
        <v>52</v>
      </c>
      <c r="D55" s="19">
        <v>1856</v>
      </c>
      <c r="E55" s="20">
        <v>4213</v>
      </c>
      <c r="F55" s="20">
        <v>2006</v>
      </c>
      <c r="G55" s="15">
        <v>2207</v>
      </c>
      <c r="H55" s="19">
        <v>1902</v>
      </c>
      <c r="I55" s="15">
        <v>4202</v>
      </c>
      <c r="J55" s="19">
        <v>1995</v>
      </c>
      <c r="K55" s="15">
        <v>2207</v>
      </c>
      <c r="L55" s="19">
        <v>1916</v>
      </c>
      <c r="M55" s="15">
        <v>4181</v>
      </c>
      <c r="N55" s="19">
        <v>1989</v>
      </c>
      <c r="O55" s="18">
        <v>2192</v>
      </c>
      <c r="P55" s="29" t="s">
        <v>60</v>
      </c>
      <c r="Q55" s="19">
        <v>1912</v>
      </c>
      <c r="R55" s="15">
        <v>4152</v>
      </c>
      <c r="S55" s="19">
        <v>1979</v>
      </c>
      <c r="T55" s="18">
        <v>2173</v>
      </c>
      <c r="U55" s="19">
        <f>SUM(U53:U54)</f>
        <v>1934</v>
      </c>
      <c r="V55" s="15">
        <f>W55+X55</f>
        <v>4113</v>
      </c>
      <c r="W55" s="19">
        <v>1972</v>
      </c>
      <c r="X55" s="18">
        <v>2141</v>
      </c>
      <c r="Y55" s="19">
        <f>SUM(Y53:Y54)</f>
        <v>1992</v>
      </c>
      <c r="Z55" s="15">
        <f t="shared" si="0"/>
        <v>4171</v>
      </c>
      <c r="AA55" s="19">
        <f>SUM(AA53:AA54)</f>
        <v>2002</v>
      </c>
      <c r="AB55" s="18">
        <f>SUM(AB53:AB54)</f>
        <v>2169</v>
      </c>
      <c r="AC55" s="72"/>
    </row>
    <row r="56" spans="2:29" ht="12.75" customHeight="1">
      <c r="B56" s="7"/>
      <c r="C56" s="8" t="s">
        <v>53</v>
      </c>
      <c r="D56" s="99">
        <v>11223</v>
      </c>
      <c r="E56" s="100">
        <v>26029</v>
      </c>
      <c r="F56" s="21">
        <v>12198</v>
      </c>
      <c r="G56" s="21">
        <v>13831</v>
      </c>
      <c r="H56" s="99">
        <v>11340</v>
      </c>
      <c r="I56" s="100">
        <v>25988</v>
      </c>
      <c r="J56" s="21">
        <v>12193</v>
      </c>
      <c r="K56" s="21">
        <v>13795</v>
      </c>
      <c r="L56" s="99">
        <v>11458</v>
      </c>
      <c r="M56" s="100">
        <v>26043</v>
      </c>
      <c r="N56" s="21">
        <v>12269</v>
      </c>
      <c r="O56" s="21">
        <v>13774</v>
      </c>
      <c r="P56" s="53" t="s">
        <v>84</v>
      </c>
      <c r="Q56" s="99">
        <v>11515</v>
      </c>
      <c r="R56" s="100">
        <v>26089</v>
      </c>
      <c r="S56" s="21">
        <v>12302</v>
      </c>
      <c r="T56" s="21">
        <v>13787</v>
      </c>
      <c r="U56" s="99">
        <v>11543</v>
      </c>
      <c r="V56" s="100">
        <f>W56+X56</f>
        <v>25973</v>
      </c>
      <c r="W56" s="21">
        <f>W11+W17+W23+W27+W33+W40+W47+W51+W55</f>
        <v>12284</v>
      </c>
      <c r="X56" s="21">
        <f>X11+X17+X23+X27+X33+X40+X47+X51+X55</f>
        <v>13689</v>
      </c>
      <c r="Y56" s="99">
        <f>Y11+Y17+Y23+Y27+Y33+Y40+Y47+Y51+Y55</f>
        <v>11634</v>
      </c>
      <c r="Z56" s="99">
        <f t="shared" si="0"/>
        <v>25925</v>
      </c>
      <c r="AA56" s="99">
        <f>AA11+AA17+AA23+AA27+AA33+AA40+AA47+AA51+AA55</f>
        <v>12266</v>
      </c>
      <c r="AB56" s="21">
        <f>AB11+AB17+AB23+AB27+AB33+AB40+AB47+AB51+AB55</f>
        <v>13659</v>
      </c>
      <c r="AC56" s="72"/>
    </row>
    <row r="57" spans="2:26" ht="12.75" customHeight="1">
      <c r="B57" s="214" t="s">
        <v>141</v>
      </c>
      <c r="C57" s="215"/>
      <c r="D57" s="215"/>
      <c r="E57" s="215"/>
      <c r="F57" s="34"/>
      <c r="G57" s="34"/>
      <c r="H57" s="12"/>
      <c r="I57" s="12"/>
      <c r="J57" s="12"/>
      <c r="K57" s="12"/>
      <c r="L57" s="12"/>
      <c r="M57" s="12"/>
      <c r="P57" s="12"/>
      <c r="Z57" s="108"/>
    </row>
    <row r="58" spans="2:16" ht="12.75" customHeight="1">
      <c r="B58" s="1" t="s">
        <v>196</v>
      </c>
      <c r="C58" s="1"/>
      <c r="D58" s="12"/>
      <c r="E58" s="12"/>
      <c r="F58" s="12"/>
      <c r="G58" s="12"/>
      <c r="H58" s="12"/>
      <c r="I58" s="12"/>
      <c r="J58" s="12"/>
      <c r="K58" s="12"/>
      <c r="L58" s="12"/>
      <c r="M58" s="12"/>
      <c r="P58" s="12"/>
    </row>
    <row r="59" spans="2:16" ht="12.75" customHeight="1">
      <c r="B59" s="35"/>
      <c r="C59" s="35"/>
      <c r="D59" s="34"/>
      <c r="E59" s="34"/>
      <c r="F59" s="34"/>
      <c r="G59" s="34"/>
      <c r="H59" s="12"/>
      <c r="I59" s="12"/>
      <c r="J59" s="12"/>
      <c r="K59" s="12"/>
      <c r="L59" s="12"/>
      <c r="M59" s="12"/>
      <c r="P59" s="12"/>
    </row>
    <row r="60" spans="2:7" ht="19.5" customHeight="1">
      <c r="B60" s="96"/>
      <c r="C60" s="96"/>
      <c r="D60" s="96"/>
      <c r="E60" s="96"/>
      <c r="F60" s="96"/>
      <c r="G60" s="96"/>
    </row>
    <row r="61" spans="2:7" ht="19.5" customHeight="1">
      <c r="B61" s="96"/>
      <c r="C61" s="96"/>
      <c r="D61" s="96"/>
      <c r="E61" s="96"/>
      <c r="F61" s="96"/>
      <c r="G61" s="96"/>
    </row>
    <row r="62" ht="19.5" customHeight="1"/>
    <row r="63" ht="19.5" customHeight="1"/>
    <row r="64" ht="19.5" customHeight="1"/>
  </sheetData>
  <sheetProtection/>
  <mergeCells count="18">
    <mergeCell ref="A1:D1"/>
    <mergeCell ref="Z1:AC1"/>
    <mergeCell ref="H5:K5"/>
    <mergeCell ref="V6:V7"/>
    <mergeCell ref="AA4:AB4"/>
    <mergeCell ref="Q5:T5"/>
    <mergeCell ref="Y5:AB5"/>
    <mergeCell ref="Y6:Y7"/>
    <mergeCell ref="Z6:Z7"/>
    <mergeCell ref="B57:E57"/>
    <mergeCell ref="B3:M3"/>
    <mergeCell ref="D5:G5"/>
    <mergeCell ref="B2:D2"/>
    <mergeCell ref="B5:C7"/>
    <mergeCell ref="U6:U7"/>
    <mergeCell ref="U5:X5"/>
    <mergeCell ref="L5:O5"/>
    <mergeCell ref="N2:R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5" r:id="rId1"/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6.625" style="97" customWidth="1"/>
    <col min="2" max="2" width="13.625" style="97" customWidth="1"/>
    <col min="3" max="7" width="11.25390625" style="97" customWidth="1"/>
    <col min="8" max="8" width="11.25390625" style="25" customWidth="1"/>
    <col min="9" max="9" width="26.125" style="25" customWidth="1"/>
    <col min="10" max="16384" width="9.00390625" style="25" customWidth="1"/>
  </cols>
  <sheetData>
    <row r="1" spans="1:2" ht="13.5">
      <c r="A1" s="194" t="s">
        <v>206</v>
      </c>
      <c r="B1" s="194"/>
    </row>
    <row r="2" ht="13.5">
      <c r="B2" s="13"/>
    </row>
    <row r="3" spans="2:12" ht="17.25">
      <c r="B3" s="188" t="s">
        <v>160</v>
      </c>
      <c r="C3" s="188"/>
      <c r="D3" s="188"/>
      <c r="E3" s="188"/>
      <c r="F3" s="188"/>
      <c r="G3" s="188"/>
      <c r="H3" s="24"/>
      <c r="I3" s="4"/>
      <c r="J3" s="4"/>
      <c r="K3" s="4"/>
      <c r="L3" s="4"/>
    </row>
    <row r="4" spans="2:8" ht="13.5">
      <c r="B4" s="72"/>
      <c r="C4" s="72"/>
      <c r="D4" s="72"/>
      <c r="E4" s="72"/>
      <c r="F4" s="72"/>
      <c r="G4" s="72"/>
      <c r="H4" s="14"/>
    </row>
    <row r="5" spans="2:9" ht="12.75" customHeight="1" thickBot="1">
      <c r="B5" s="72"/>
      <c r="C5" s="72"/>
      <c r="D5" s="72"/>
      <c r="E5" s="72"/>
      <c r="F5" s="72"/>
      <c r="G5" s="49" t="s">
        <v>96</v>
      </c>
      <c r="H5" s="2"/>
      <c r="I5" s="14"/>
    </row>
    <row r="6" spans="2:12" ht="30.75" customHeight="1" thickTop="1">
      <c r="B6" s="50" t="s">
        <v>185</v>
      </c>
      <c r="C6" s="51" t="s">
        <v>191</v>
      </c>
      <c r="D6" s="54" t="s">
        <v>193</v>
      </c>
      <c r="E6" s="54" t="s">
        <v>197</v>
      </c>
      <c r="F6" s="54" t="s">
        <v>199</v>
      </c>
      <c r="G6" s="54" t="s">
        <v>209</v>
      </c>
      <c r="H6" s="26"/>
      <c r="I6" s="14"/>
      <c r="J6" s="14"/>
      <c r="K6" s="14"/>
      <c r="L6" s="14"/>
    </row>
    <row r="7" spans="2:12" ht="29.25" customHeight="1">
      <c r="B7" s="67" t="s">
        <v>97</v>
      </c>
      <c r="C7" s="140">
        <v>2</v>
      </c>
      <c r="D7" s="140">
        <v>2</v>
      </c>
      <c r="E7" s="141">
        <v>2</v>
      </c>
      <c r="F7" s="141">
        <v>2</v>
      </c>
      <c r="G7" s="141">
        <v>2</v>
      </c>
      <c r="H7" s="14"/>
      <c r="I7" s="23"/>
      <c r="J7" s="14"/>
      <c r="K7" s="14"/>
      <c r="L7" s="14"/>
    </row>
    <row r="8" spans="2:12" ht="29.25" customHeight="1">
      <c r="B8" s="67" t="s">
        <v>178</v>
      </c>
      <c r="C8" s="70">
        <v>38</v>
      </c>
      <c r="D8" s="70">
        <v>26</v>
      </c>
      <c r="E8" s="95">
        <v>22</v>
      </c>
      <c r="F8" s="95">
        <v>10</v>
      </c>
      <c r="G8" s="95">
        <v>8</v>
      </c>
      <c r="H8" s="14"/>
      <c r="I8" s="14"/>
      <c r="J8" s="14"/>
      <c r="K8" s="14"/>
      <c r="L8" s="14"/>
    </row>
    <row r="9" spans="2:12" ht="29.25" customHeight="1">
      <c r="B9" s="67" t="s">
        <v>179</v>
      </c>
      <c r="C9" s="70">
        <v>5</v>
      </c>
      <c r="D9" s="70">
        <v>5</v>
      </c>
      <c r="E9" s="95">
        <v>5</v>
      </c>
      <c r="F9" s="95">
        <v>5</v>
      </c>
      <c r="G9" s="95">
        <v>5</v>
      </c>
      <c r="H9" s="14"/>
      <c r="I9" s="14"/>
      <c r="J9" s="14"/>
      <c r="K9" s="14"/>
      <c r="L9" s="14"/>
    </row>
    <row r="10" spans="2:12" ht="29.25" customHeight="1">
      <c r="B10" s="67" t="s">
        <v>98</v>
      </c>
      <c r="C10" s="70">
        <v>19</v>
      </c>
      <c r="D10" s="70">
        <v>20</v>
      </c>
      <c r="E10" s="95">
        <v>16</v>
      </c>
      <c r="F10" s="95">
        <v>25</v>
      </c>
      <c r="G10" s="95">
        <v>24</v>
      </c>
      <c r="H10" s="14"/>
      <c r="I10" s="14"/>
      <c r="J10" s="14"/>
      <c r="K10" s="14"/>
      <c r="L10" s="14"/>
    </row>
    <row r="11" spans="2:12" ht="29.25" customHeight="1">
      <c r="B11" s="67" t="s">
        <v>180</v>
      </c>
      <c r="C11" s="70">
        <v>5</v>
      </c>
      <c r="D11" s="70">
        <v>5</v>
      </c>
      <c r="E11" s="95">
        <v>4</v>
      </c>
      <c r="F11" s="95">
        <v>6</v>
      </c>
      <c r="G11" s="95">
        <v>7</v>
      </c>
      <c r="H11" s="14"/>
      <c r="I11" s="14"/>
      <c r="J11" s="14"/>
      <c r="K11" s="14"/>
      <c r="L11" s="14"/>
    </row>
    <row r="12" spans="2:12" ht="29.25" customHeight="1">
      <c r="B12" s="67" t="s">
        <v>99</v>
      </c>
      <c r="C12" s="142">
        <v>1</v>
      </c>
      <c r="D12" s="142">
        <v>1</v>
      </c>
      <c r="E12" s="142">
        <v>1</v>
      </c>
      <c r="F12" s="142">
        <v>1</v>
      </c>
      <c r="G12" s="142" t="s">
        <v>210</v>
      </c>
      <c r="H12" s="28"/>
      <c r="I12" s="14"/>
      <c r="J12" s="14"/>
      <c r="K12" s="14"/>
      <c r="L12" s="14"/>
    </row>
    <row r="13" spans="2:12" ht="29.25" customHeight="1">
      <c r="B13" s="67" t="s">
        <v>133</v>
      </c>
      <c r="C13" s="143">
        <v>1</v>
      </c>
      <c r="D13" s="143">
        <v>1</v>
      </c>
      <c r="E13" s="142">
        <v>1</v>
      </c>
      <c r="F13" s="142">
        <v>1</v>
      </c>
      <c r="G13" s="142">
        <v>1</v>
      </c>
      <c r="H13" s="27"/>
      <c r="I13" s="14"/>
      <c r="J13" s="14"/>
      <c r="K13" s="14"/>
      <c r="L13" s="14"/>
    </row>
    <row r="14" spans="2:12" ht="29.25" customHeight="1">
      <c r="B14" s="67" t="s">
        <v>95</v>
      </c>
      <c r="C14" s="143">
        <v>13</v>
      </c>
      <c r="D14" s="143">
        <v>16</v>
      </c>
      <c r="E14" s="142">
        <v>12</v>
      </c>
      <c r="F14" s="142">
        <v>34</v>
      </c>
      <c r="G14" s="142">
        <v>40</v>
      </c>
      <c r="H14" s="27"/>
      <c r="I14" s="14"/>
      <c r="J14" s="14"/>
      <c r="K14" s="14"/>
      <c r="L14" s="14"/>
    </row>
    <row r="15" spans="2:12" ht="29.25" customHeight="1">
      <c r="B15" s="67" t="s">
        <v>181</v>
      </c>
      <c r="C15" s="143">
        <v>3</v>
      </c>
      <c r="D15" s="143">
        <v>4</v>
      </c>
      <c r="E15" s="142">
        <v>4</v>
      </c>
      <c r="F15" s="142">
        <v>3</v>
      </c>
      <c r="G15" s="142">
        <v>3</v>
      </c>
      <c r="H15" s="27"/>
      <c r="I15" s="14"/>
      <c r="J15" s="14"/>
      <c r="K15" s="14"/>
      <c r="L15" s="14"/>
    </row>
    <row r="16" spans="2:12" ht="29.25" customHeight="1">
      <c r="B16" s="67" t="s">
        <v>135</v>
      </c>
      <c r="C16" s="143">
        <v>14</v>
      </c>
      <c r="D16" s="143">
        <v>9</v>
      </c>
      <c r="E16" s="142">
        <v>4</v>
      </c>
      <c r="F16" s="142">
        <v>3</v>
      </c>
      <c r="G16" s="142">
        <v>3</v>
      </c>
      <c r="H16" s="27"/>
      <c r="I16" s="14"/>
      <c r="J16" s="14"/>
      <c r="K16" s="14"/>
      <c r="L16" s="14"/>
    </row>
    <row r="17" spans="2:12" ht="29.25" customHeight="1">
      <c r="B17" s="67" t="s">
        <v>136</v>
      </c>
      <c r="C17" s="143">
        <v>1</v>
      </c>
      <c r="D17" s="143">
        <v>1</v>
      </c>
      <c r="E17" s="142">
        <v>1</v>
      </c>
      <c r="F17" s="142">
        <v>1</v>
      </c>
      <c r="G17" s="142">
        <v>1</v>
      </c>
      <c r="H17" s="27"/>
      <c r="I17" s="14"/>
      <c r="J17" s="14"/>
      <c r="K17" s="14"/>
      <c r="L17" s="14"/>
    </row>
    <row r="18" spans="2:12" ht="29.25" customHeight="1">
      <c r="B18" s="67" t="s">
        <v>139</v>
      </c>
      <c r="C18" s="144">
        <v>55</v>
      </c>
      <c r="D18" s="143">
        <v>69</v>
      </c>
      <c r="E18" s="142">
        <v>71</v>
      </c>
      <c r="F18" s="142">
        <v>67</v>
      </c>
      <c r="G18" s="142">
        <v>66</v>
      </c>
      <c r="H18" s="27"/>
      <c r="I18" s="14"/>
      <c r="J18" s="14"/>
      <c r="K18" s="14"/>
      <c r="L18" s="14"/>
    </row>
    <row r="19" spans="2:12" ht="29.25" customHeight="1">
      <c r="B19" s="67" t="s">
        <v>150</v>
      </c>
      <c r="C19" s="144">
        <v>2</v>
      </c>
      <c r="D19" s="144" t="s">
        <v>134</v>
      </c>
      <c r="E19" s="142" t="s">
        <v>134</v>
      </c>
      <c r="F19" s="142" t="s">
        <v>134</v>
      </c>
      <c r="G19" s="142" t="s">
        <v>211</v>
      </c>
      <c r="H19" s="27"/>
      <c r="I19" s="14"/>
      <c r="J19" s="14"/>
      <c r="K19" s="14"/>
      <c r="L19" s="14"/>
    </row>
    <row r="20" spans="2:12" ht="29.25" customHeight="1">
      <c r="B20" s="67" t="s">
        <v>188</v>
      </c>
      <c r="C20" s="143">
        <v>1</v>
      </c>
      <c r="D20" s="143">
        <v>1</v>
      </c>
      <c r="E20" s="143">
        <v>1</v>
      </c>
      <c r="F20" s="142" t="s">
        <v>134</v>
      </c>
      <c r="G20" s="142" t="s">
        <v>210</v>
      </c>
      <c r="H20" s="27"/>
      <c r="I20" s="14"/>
      <c r="J20" s="14"/>
      <c r="K20" s="14"/>
      <c r="L20" s="14"/>
    </row>
    <row r="21" spans="2:12" ht="29.25" customHeight="1">
      <c r="B21" s="67" t="s">
        <v>187</v>
      </c>
      <c r="C21" s="143">
        <v>1</v>
      </c>
      <c r="D21" s="143">
        <v>1</v>
      </c>
      <c r="E21" s="143">
        <v>1</v>
      </c>
      <c r="F21" s="142">
        <v>1</v>
      </c>
      <c r="G21" s="142" t="s">
        <v>210</v>
      </c>
      <c r="H21" s="27"/>
      <c r="I21" s="14"/>
      <c r="J21" s="14"/>
      <c r="K21" s="14"/>
      <c r="L21" s="14"/>
    </row>
    <row r="22" spans="1:12" ht="29.25" customHeight="1">
      <c r="A22" s="72"/>
      <c r="B22" s="67" t="s">
        <v>189</v>
      </c>
      <c r="C22" s="143">
        <v>1</v>
      </c>
      <c r="D22" s="143" t="s">
        <v>134</v>
      </c>
      <c r="E22" s="143" t="s">
        <v>134</v>
      </c>
      <c r="F22" s="142" t="s">
        <v>134</v>
      </c>
      <c r="G22" s="142" t="s">
        <v>211</v>
      </c>
      <c r="H22" s="27"/>
      <c r="I22" s="14"/>
      <c r="J22" s="14"/>
      <c r="K22" s="14"/>
      <c r="L22" s="14"/>
    </row>
    <row r="23" spans="2:12" ht="29.25" customHeight="1">
      <c r="B23" s="67" t="s">
        <v>190</v>
      </c>
      <c r="C23" s="143">
        <v>7</v>
      </c>
      <c r="D23" s="143">
        <v>5</v>
      </c>
      <c r="E23" s="144">
        <v>4</v>
      </c>
      <c r="F23" s="145">
        <v>11</v>
      </c>
      <c r="G23" s="142">
        <v>11</v>
      </c>
      <c r="H23" s="27"/>
      <c r="I23" s="14"/>
      <c r="J23" s="14"/>
      <c r="K23" s="14"/>
      <c r="L23" s="14"/>
    </row>
    <row r="24" spans="2:12" ht="29.25" customHeight="1">
      <c r="B24" s="67" t="s">
        <v>200</v>
      </c>
      <c r="C24" s="144" t="s">
        <v>134</v>
      </c>
      <c r="D24" s="144" t="s">
        <v>134</v>
      </c>
      <c r="E24" s="143" t="s">
        <v>134</v>
      </c>
      <c r="F24" s="142">
        <v>1</v>
      </c>
      <c r="G24" s="142">
        <v>1</v>
      </c>
      <c r="H24" s="27"/>
      <c r="I24" s="14"/>
      <c r="J24" s="14"/>
      <c r="K24" s="14"/>
      <c r="L24" s="14"/>
    </row>
    <row r="25" spans="2:12" ht="29.25" customHeight="1">
      <c r="B25" s="67" t="s">
        <v>201</v>
      </c>
      <c r="C25" s="143" t="s">
        <v>134</v>
      </c>
      <c r="D25" s="143" t="s">
        <v>134</v>
      </c>
      <c r="E25" s="143" t="s">
        <v>134</v>
      </c>
      <c r="F25" s="142">
        <v>1</v>
      </c>
      <c r="G25" s="142">
        <v>1</v>
      </c>
      <c r="H25" s="27"/>
      <c r="I25" s="14"/>
      <c r="J25" s="14"/>
      <c r="K25" s="14"/>
      <c r="L25" s="14"/>
    </row>
    <row r="26" spans="2:12" ht="29.25" customHeight="1">
      <c r="B26" s="67" t="s">
        <v>212</v>
      </c>
      <c r="C26" s="143" t="s">
        <v>134</v>
      </c>
      <c r="D26" s="143" t="s">
        <v>134</v>
      </c>
      <c r="E26" s="143" t="s">
        <v>134</v>
      </c>
      <c r="F26" s="142" t="s">
        <v>210</v>
      </c>
      <c r="G26" s="142">
        <v>5</v>
      </c>
      <c r="H26" s="27"/>
      <c r="I26" s="14"/>
      <c r="J26" s="14"/>
      <c r="K26" s="14"/>
      <c r="L26" s="14"/>
    </row>
    <row r="27" spans="2:12" ht="29.25" customHeight="1" thickBot="1">
      <c r="B27" s="146" t="s">
        <v>100</v>
      </c>
      <c r="C27" s="147">
        <v>169</v>
      </c>
      <c r="D27" s="147">
        <v>166</v>
      </c>
      <c r="E27" s="147">
        <v>149</v>
      </c>
      <c r="F27" s="148">
        <v>172</v>
      </c>
      <c r="G27" s="149">
        <v>178</v>
      </c>
      <c r="H27" s="14"/>
      <c r="I27" s="14"/>
      <c r="J27" s="14"/>
      <c r="K27" s="14"/>
      <c r="L27" s="14"/>
    </row>
    <row r="28" spans="2:12" ht="12.75" customHeight="1">
      <c r="B28" s="232" t="s">
        <v>87</v>
      </c>
      <c r="C28" s="232"/>
      <c r="D28" s="72"/>
      <c r="E28" s="72"/>
      <c r="I28" s="14"/>
      <c r="J28" s="14"/>
      <c r="K28" s="14"/>
      <c r="L28" s="14"/>
    </row>
    <row r="29" spans="2:12" ht="12.75" customHeight="1">
      <c r="B29" s="231" t="s">
        <v>153</v>
      </c>
      <c r="C29" s="231"/>
      <c r="I29" s="14"/>
      <c r="J29" s="14"/>
      <c r="K29" s="14"/>
      <c r="L29" s="14"/>
    </row>
    <row r="30" spans="9:12" ht="13.5">
      <c r="I30" s="14"/>
      <c r="J30" s="14"/>
      <c r="K30" s="14"/>
      <c r="L30" s="14"/>
    </row>
    <row r="31" spans="9:12" ht="13.5">
      <c r="I31" s="14"/>
      <c r="J31" s="14"/>
      <c r="K31" s="14"/>
      <c r="L31" s="14"/>
    </row>
    <row r="32" spans="9:12" ht="13.5">
      <c r="I32" s="14"/>
      <c r="J32" s="14"/>
      <c r="K32" s="14"/>
      <c r="L32" s="14"/>
    </row>
  </sheetData>
  <sheetProtection/>
  <mergeCells count="4">
    <mergeCell ref="B29:C29"/>
    <mergeCell ref="B3:G3"/>
    <mergeCell ref="B28:C28"/>
    <mergeCell ref="A1:B1"/>
  </mergeCells>
  <printOptions/>
  <pageMargins left="0.7" right="0.7" top="0.75" bottom="0.75" header="0.3" footer="0.3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三股町役場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電算室</dc:creator>
  <cp:keywords/>
  <dc:description/>
  <cp:lastModifiedBy>Windows User</cp:lastModifiedBy>
  <cp:lastPrinted>2024-01-23T00:49:42Z</cp:lastPrinted>
  <dcterms:created xsi:type="dcterms:W3CDTF">2001-05-30T01:36:17Z</dcterms:created>
  <dcterms:modified xsi:type="dcterms:W3CDTF">2024-03-21T01:01:48Z</dcterms:modified>
  <cp:category/>
  <cp:version/>
  <cp:contentType/>
  <cp:contentStatus/>
</cp:coreProperties>
</file>