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85" windowHeight="4785" tabRatio="601" activeTab="0"/>
  </bookViews>
  <sheets>
    <sheet name="p.87～88" sheetId="1" r:id="rId1"/>
    <sheet name="p.89～90" sheetId="2" r:id="rId2"/>
  </sheets>
  <definedNames>
    <definedName name="_xlnm.Print_Area" localSheetId="0">'p.87～88'!$A$1:$P$40</definedName>
    <definedName name="_xlnm.Print_Area" localSheetId="1">'p.89～90'!$A$1:$T$52</definedName>
  </definedNames>
  <calcPr calcMode="manual" fullCalcOnLoad="1"/>
</workbook>
</file>

<file path=xl/comments1.xml><?xml version="1.0" encoding="utf-8"?>
<comments xmlns="http://schemas.openxmlformats.org/spreadsheetml/2006/main">
  <authors>
    <author>花房 里佳</author>
  </authors>
  <commentList>
    <comment ref="B9" authorId="0">
      <text>
        <r>
          <rPr>
            <sz val="9"/>
            <rFont val="ＭＳ Ｐゴシック"/>
            <family val="3"/>
          </rPr>
          <t>「平成25年」の行削除、「平成」を追加</t>
        </r>
      </text>
    </comment>
  </commentList>
</comments>
</file>

<file path=xl/sharedStrings.xml><?xml version="1.0" encoding="utf-8"?>
<sst xmlns="http://schemas.openxmlformats.org/spreadsheetml/2006/main" count="156" uniqueCount="115">
  <si>
    <t>款</t>
  </si>
  <si>
    <t>予算現額</t>
  </si>
  <si>
    <t>収入済額</t>
  </si>
  <si>
    <t>支出済額</t>
  </si>
  <si>
    <t>構成比</t>
  </si>
  <si>
    <t>歳出額</t>
  </si>
  <si>
    <t>特別会計</t>
  </si>
  <si>
    <t>一般会計</t>
  </si>
  <si>
    <t>総額</t>
  </si>
  <si>
    <t>年度</t>
  </si>
  <si>
    <t>地方特例交付金</t>
  </si>
  <si>
    <t>（自主財源）</t>
  </si>
  <si>
    <t>町税</t>
  </si>
  <si>
    <t>財産収入</t>
  </si>
  <si>
    <t>寄付金</t>
  </si>
  <si>
    <t>繰入金</t>
  </si>
  <si>
    <t>繰越金</t>
  </si>
  <si>
    <t>諸収入</t>
  </si>
  <si>
    <t>（依存財源）</t>
  </si>
  <si>
    <t>地方譲与税</t>
  </si>
  <si>
    <t>利子割交付金</t>
  </si>
  <si>
    <t>地方交付税</t>
  </si>
  <si>
    <t>国庫支出金</t>
  </si>
  <si>
    <t>県支出金</t>
  </si>
  <si>
    <t>町債</t>
  </si>
  <si>
    <t>総　額</t>
  </si>
  <si>
    <t>議会費</t>
  </si>
  <si>
    <t>総務費</t>
  </si>
  <si>
    <t>民生費</t>
  </si>
  <si>
    <t>衛生費</t>
  </si>
  <si>
    <t>農林水産費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</si>
  <si>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</si>
  <si>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</si>
  <si>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</si>
  <si>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</si>
  <si>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</si>
  <si>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</si>
  <si>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</si>
  <si>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</si>
  <si>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対前年伸率</t>
  </si>
  <si>
    <t>構成比</t>
  </si>
  <si>
    <t>単位：千円、％</t>
  </si>
  <si>
    <t>資料：税務財政課</t>
  </si>
  <si>
    <t>単位：円、％</t>
  </si>
  <si>
    <t>配当割交付金</t>
  </si>
  <si>
    <t>株式等譲渡所得割交付金</t>
  </si>
  <si>
    <t>(消費的経費)</t>
  </si>
  <si>
    <t>(投資的経費)</t>
  </si>
  <si>
    <t>(そ　　の　　他)</t>
  </si>
  <si>
    <t>款</t>
  </si>
  <si>
    <t>総　　　　額</t>
  </si>
  <si>
    <t>対前年度比</t>
  </si>
  <si>
    <t>一般会計</t>
  </si>
  <si>
    <t>特別会計</t>
  </si>
  <si>
    <t>対前年度比</t>
  </si>
  <si>
    <t>人件費</t>
  </si>
  <si>
    <t>物件費</t>
  </si>
  <si>
    <t>維持補修費</t>
  </si>
  <si>
    <t>扶助費</t>
  </si>
  <si>
    <t>補助費等</t>
  </si>
  <si>
    <t>普通建設事業費</t>
  </si>
  <si>
    <t>災害復旧事業費</t>
  </si>
  <si>
    <t>公債費</t>
  </si>
  <si>
    <t>投資及び出資金</t>
  </si>
  <si>
    <t>貸付金</t>
  </si>
  <si>
    <t>繰出金</t>
  </si>
  <si>
    <t>予算現額</t>
  </si>
  <si>
    <t>積立金</t>
  </si>
  <si>
    <t>項　　　目</t>
  </si>
  <si>
    <t>総　　　額</t>
  </si>
  <si>
    <t>総　額</t>
  </si>
  <si>
    <t>歳　　　出</t>
  </si>
  <si>
    <t>歳　　　入</t>
  </si>
  <si>
    <t>歳　入</t>
  </si>
  <si>
    <t>歳　出</t>
  </si>
  <si>
    <t>分担金および
負担金</t>
  </si>
  <si>
    <t>使用料および
手数料</t>
  </si>
  <si>
    <t>地方消費税
交付金</t>
  </si>
  <si>
    <t>自動車取得税
交付金</t>
  </si>
  <si>
    <t>交通安全対策
特別交付金</t>
  </si>
  <si>
    <t>調定額</t>
  </si>
  <si>
    <t>16　財政</t>
  </si>
  <si>
    <t>平成29年度</t>
  </si>
  <si>
    <t>調定額</t>
  </si>
  <si>
    <t>令和 元</t>
  </si>
  <si>
    <t>令和元年度</t>
  </si>
  <si>
    <t>環境性能割交付金</t>
  </si>
  <si>
    <t>令和　元</t>
  </si>
  <si>
    <t>平成30年度</t>
  </si>
  <si>
    <t>令和元年度</t>
  </si>
  <si>
    <t>令和2年度</t>
  </si>
  <si>
    <t>令和元年度</t>
  </si>
  <si>
    <t>令和2年度</t>
  </si>
  <si>
    <t>-</t>
  </si>
  <si>
    <t>法人事業税交付金</t>
  </si>
  <si>
    <t>令和3年度</t>
  </si>
  <si>
    <t>令和3年度</t>
  </si>
  <si>
    <t>令和3年度</t>
  </si>
  <si>
    <t>87　財　政</t>
  </si>
  <si>
    <t>財　政　88</t>
  </si>
  <si>
    <t>89　財　政</t>
  </si>
  <si>
    <t>財　政　90</t>
  </si>
  <si>
    <t>令和4年度</t>
  </si>
  <si>
    <t>令和2年</t>
  </si>
  <si>
    <t>令和4年度</t>
  </si>
  <si>
    <t>令和4年度</t>
  </si>
  <si>
    <t>平成　26</t>
  </si>
  <si>
    <t>102．歳入・歳出決算の推移</t>
  </si>
  <si>
    <t>103．一般会計歳出決算額の性質別構成</t>
  </si>
  <si>
    <t>104．一般会計歳入歳出予算額及び決算額</t>
  </si>
  <si>
    <t>単位：千円、％　　　</t>
  </si>
  <si>
    <r>
      <t>　　　　　</t>
    </r>
    <r>
      <rPr>
        <sz val="11"/>
        <rFont val="ＭＳ Ｐゴシック"/>
        <family val="3"/>
      </rPr>
      <t>　　単位：千円、％</t>
    </r>
  </si>
  <si>
    <t>平成30年度</t>
  </si>
  <si>
    <t>調定額</t>
  </si>
  <si>
    <t>平成30年度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</si>
</sst>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_ ;[Red]\-#,##0.0\ "/>
    <numFmt numFmtId="180" formatCode="#,##0_);\(#,##0\)"/>
    <numFmt numFmtId="181" formatCode="#,##0;&quot;△ &quot;#,##0"/>
    <numFmt numFmtId="182" formatCode="#,##0.0;&quot;△ &quot;#,##0.0"/>
    <numFmt numFmtId="183" formatCode="0.0"/>
    <numFmt numFmtId="184" formatCode="0.000"/>
    <numFmt numFmtId="185" formatCode="0.00000"/>
    <numFmt numFmtId="186" formatCode="0.0000"/>
    <numFmt numFmtId="187" formatCode="0.0%"/>
    <numFmt numFmtId="188" formatCode="0.0_ "/>
    <numFmt numFmtId="189" formatCode="0;&quot;△ &quot;0"/>
    <numFmt numFmtId="190" formatCode="0.0;&quot;△ &quot;0.0"/>
    <numFmt numFmtId="191" formatCode="#,##0.00;&quot;△ &quot;#,##0.00"/>
    <numFmt numFmtId="192" formatCode="#,##0.000;&quot;△ &quot;#,##0.000"/>
    <numFmt numFmtId="193" formatCode="#,##0.0000;&quot;△ &quot;#,##0.0000"/>
    <numFmt numFmtId="194" formatCode="#,##0.00000;&quot;△ &quot;#,##0.00000"/>
    <numFmt numFmtId="195" formatCode="0_ "/>
    <numFmt numFmtId="196" formatCode="&quot;¥&quot;#,##0.0;&quot;¥&quot;\-#,##0.0"/>
    <numFmt numFmtId="197" formatCode="0.000_ "/>
    <numFmt numFmtId="198" formatCode="0.00_ "/>
    <numFmt numFmtId="199" formatCode="#,##0_ ;[Red]\-#,##0\ "/>
    <numFmt numFmtId="200" formatCode="0.0_);[Red]\(0.0\)"/>
    <numFmt numFmtId="201" formatCode="[&lt;=999]000;[&lt;=9999]000\-00;000\-0000"/>
    <numFmt numFmtId="202" formatCode="0_);[Red]\(0\)"/>
    <numFmt numFmtId="203" formatCode="#,##0.000_ ;[Red]\-#,##0.00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1"/>
      <color rgb="FFFF0000"/>
      <name val="ＭＳ Ｐゴシック"/>
      <family val="3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83" fontId="0" fillId="0" borderId="11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38" fontId="0" fillId="0" borderId="0" xfId="51" applyFont="1" applyAlignment="1">
      <alignment/>
    </xf>
    <xf numFmtId="38" fontId="2" fillId="0" borderId="0" xfId="51" applyFont="1" applyAlignment="1">
      <alignment horizontal="right"/>
    </xf>
    <xf numFmtId="38" fontId="0" fillId="0" borderId="10" xfId="51" applyFont="1" applyBorder="1" applyAlignment="1">
      <alignment/>
    </xf>
    <xf numFmtId="38" fontId="0" fillId="0" borderId="12" xfId="51" applyFont="1" applyBorder="1" applyAlignment="1">
      <alignment horizontal="center"/>
    </xf>
    <xf numFmtId="38" fontId="0" fillId="0" borderId="11" xfId="51" applyFont="1" applyBorder="1" applyAlignment="1">
      <alignment/>
    </xf>
    <xf numFmtId="38" fontId="0" fillId="0" borderId="0" xfId="51" applyFont="1" applyBorder="1" applyAlignment="1">
      <alignment/>
    </xf>
    <xf numFmtId="38" fontId="0" fillId="0" borderId="11" xfId="51" applyFont="1" applyFill="1" applyBorder="1" applyAlignment="1">
      <alignment/>
    </xf>
    <xf numFmtId="38" fontId="0" fillId="0" borderId="13" xfId="51" applyFont="1" applyFill="1" applyBorder="1" applyAlignment="1">
      <alignment/>
    </xf>
    <xf numFmtId="38" fontId="2" fillId="0" borderId="0" xfId="51" applyFont="1" applyAlignment="1">
      <alignment/>
    </xf>
    <xf numFmtId="38" fontId="0" fillId="0" borderId="0" xfId="51" applyFont="1" applyFill="1" applyAlignment="1">
      <alignment/>
    </xf>
    <xf numFmtId="38" fontId="0" fillId="0" borderId="10" xfId="51" applyFont="1" applyFill="1" applyBorder="1" applyAlignment="1">
      <alignment/>
    </xf>
    <xf numFmtId="38" fontId="2" fillId="0" borderId="14" xfId="51" applyFont="1" applyFill="1" applyBorder="1" applyAlignment="1">
      <alignment horizontal="center" vertical="center"/>
    </xf>
    <xf numFmtId="38" fontId="2" fillId="0" borderId="15" xfId="51" applyFont="1" applyFill="1" applyBorder="1" applyAlignment="1">
      <alignment horizontal="center" vertical="center"/>
    </xf>
    <xf numFmtId="38" fontId="0" fillId="0" borderId="16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176" fontId="0" fillId="0" borderId="0" xfId="51" applyNumberFormat="1" applyFont="1" applyAlignment="1">
      <alignment/>
    </xf>
    <xf numFmtId="0" fontId="0" fillId="0" borderId="0" xfId="0" applyFont="1" applyAlignment="1">
      <alignment/>
    </xf>
    <xf numFmtId="38" fontId="0" fillId="0" borderId="0" xfId="51" applyFont="1" applyAlignment="1">
      <alignment/>
    </xf>
    <xf numFmtId="0" fontId="0" fillId="0" borderId="10" xfId="0" applyFont="1" applyBorder="1" applyAlignment="1">
      <alignment/>
    </xf>
    <xf numFmtId="38" fontId="0" fillId="0" borderId="10" xfId="5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51" applyFont="1" applyBorder="1" applyAlignment="1">
      <alignment/>
    </xf>
    <xf numFmtId="38" fontId="0" fillId="0" borderId="11" xfId="51" applyFont="1" applyFill="1" applyBorder="1" applyAlignment="1">
      <alignment/>
    </xf>
    <xf numFmtId="179" fontId="0" fillId="0" borderId="12" xfId="51" applyNumberFormat="1" applyFont="1" applyFill="1" applyBorder="1" applyAlignment="1">
      <alignment/>
    </xf>
    <xf numFmtId="38" fontId="0" fillId="0" borderId="13" xfId="51" applyFont="1" applyFill="1" applyBorder="1" applyAlignment="1">
      <alignment/>
    </xf>
    <xf numFmtId="179" fontId="0" fillId="0" borderId="17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8" fontId="0" fillId="0" borderId="14" xfId="51" applyFont="1" applyBorder="1" applyAlignment="1">
      <alignment horizontal="center" vertical="center"/>
    </xf>
    <xf numFmtId="38" fontId="0" fillId="0" borderId="14" xfId="5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0" fillId="0" borderId="19" xfId="51" applyFont="1" applyBorder="1" applyAlignment="1">
      <alignment horizontal="center" vertical="center"/>
    </xf>
    <xf numFmtId="38" fontId="0" fillId="0" borderId="18" xfId="51" applyFont="1" applyBorder="1" applyAlignment="1">
      <alignment horizontal="center" vertical="center"/>
    </xf>
    <xf numFmtId="38" fontId="0" fillId="0" borderId="18" xfId="51" applyFont="1" applyFill="1" applyBorder="1" applyAlignment="1">
      <alignment horizontal="center" vertical="center"/>
    </xf>
    <xf numFmtId="38" fontId="2" fillId="0" borderId="20" xfId="51" applyFont="1" applyBorder="1" applyAlignment="1">
      <alignment/>
    </xf>
    <xf numFmtId="38" fontId="2" fillId="0" borderId="20" xfId="51" applyFont="1" applyFill="1" applyBorder="1" applyAlignment="1">
      <alignment/>
    </xf>
    <xf numFmtId="38" fontId="2" fillId="0" borderId="20" xfId="51" applyFont="1" applyBorder="1" applyAlignment="1">
      <alignment wrapText="1"/>
    </xf>
    <xf numFmtId="38" fontId="2" fillId="0" borderId="20" xfId="51" applyFont="1" applyBorder="1" applyAlignment="1">
      <alignment shrinkToFit="1"/>
    </xf>
    <xf numFmtId="38" fontId="2" fillId="0" borderId="21" xfId="51" applyFont="1" applyBorder="1" applyAlignment="1">
      <alignment/>
    </xf>
    <xf numFmtId="38" fontId="0" fillId="0" borderId="20" xfId="51" applyFont="1" applyFill="1" applyBorder="1" applyAlignment="1">
      <alignment horizontal="center"/>
    </xf>
    <xf numFmtId="38" fontId="0" fillId="0" borderId="11" xfId="51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38" fontId="0" fillId="0" borderId="11" xfId="51" applyFont="1" applyFill="1" applyBorder="1" applyAlignment="1">
      <alignment horizontal="center"/>
    </xf>
    <xf numFmtId="183" fontId="0" fillId="0" borderId="12" xfId="0" applyNumberFormat="1" applyFont="1" applyFill="1" applyBorder="1" applyAlignment="1">
      <alignment/>
    </xf>
    <xf numFmtId="38" fontId="0" fillId="0" borderId="0" xfId="5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 horizontal="center"/>
    </xf>
    <xf numFmtId="38" fontId="0" fillId="0" borderId="0" xfId="51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10" xfId="51" applyFont="1" applyFill="1" applyBorder="1" applyAlignment="1">
      <alignment/>
    </xf>
    <xf numFmtId="38" fontId="0" fillId="0" borderId="0" xfId="51" applyFont="1" applyFill="1" applyBorder="1" applyAlignment="1">
      <alignment horizontal="distributed" vertical="center"/>
    </xf>
    <xf numFmtId="38" fontId="2" fillId="0" borderId="0" xfId="51" applyFont="1" applyFill="1" applyBorder="1" applyAlignment="1">
      <alignment horizontal="right"/>
    </xf>
    <xf numFmtId="38" fontId="0" fillId="0" borderId="14" xfId="51" applyFont="1" applyFill="1" applyBorder="1" applyAlignment="1">
      <alignment horizontal="center" vertical="center"/>
    </xf>
    <xf numFmtId="38" fontId="0" fillId="0" borderId="15" xfId="5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38" fontId="0" fillId="0" borderId="16" xfId="51" applyFont="1" applyFill="1" applyBorder="1" applyAlignment="1">
      <alignment/>
    </xf>
    <xf numFmtId="179" fontId="0" fillId="0" borderId="23" xfId="51" applyNumberFormat="1" applyFont="1" applyFill="1" applyBorder="1" applyAlignment="1">
      <alignment/>
    </xf>
    <xf numFmtId="38" fontId="2" fillId="0" borderId="0" xfId="51" applyFont="1" applyFill="1" applyAlignment="1">
      <alignment horizontal="right"/>
    </xf>
    <xf numFmtId="176" fontId="0" fillId="0" borderId="0" xfId="51" applyNumberFormat="1" applyFont="1" applyFill="1" applyAlignment="1">
      <alignment/>
    </xf>
    <xf numFmtId="176" fontId="0" fillId="0" borderId="0" xfId="51" applyNumberFormat="1" applyFont="1" applyFill="1" applyBorder="1" applyAlignment="1">
      <alignment/>
    </xf>
    <xf numFmtId="190" fontId="0" fillId="0" borderId="0" xfId="51" applyNumberFormat="1" applyFont="1" applyFill="1" applyBorder="1" applyAlignment="1">
      <alignment/>
    </xf>
    <xf numFmtId="38" fontId="2" fillId="0" borderId="24" xfId="51" applyFont="1" applyBorder="1" applyAlignment="1">
      <alignment horizontal="center" vertical="center"/>
    </xf>
    <xf numFmtId="38" fontId="2" fillId="0" borderId="20" xfId="51" applyFont="1" applyBorder="1" applyAlignment="1">
      <alignment/>
    </xf>
    <xf numFmtId="38" fontId="2" fillId="0" borderId="22" xfId="51" applyFont="1" applyBorder="1" applyAlignment="1">
      <alignment/>
    </xf>
    <xf numFmtId="188" fontId="0" fillId="0" borderId="11" xfId="51" applyNumberFormat="1" applyFont="1" applyFill="1" applyBorder="1" applyAlignment="1">
      <alignment/>
    </xf>
    <xf numFmtId="190" fontId="0" fillId="0" borderId="12" xfId="51" applyNumberFormat="1" applyFont="1" applyFill="1" applyBorder="1" applyAlignment="1">
      <alignment/>
    </xf>
    <xf numFmtId="38" fontId="0" fillId="0" borderId="14" xfId="51" applyFont="1" applyFill="1" applyBorder="1" applyAlignment="1">
      <alignment horizontal="distributed" vertical="center"/>
    </xf>
    <xf numFmtId="38" fontId="0" fillId="0" borderId="15" xfId="51" applyFont="1" applyFill="1" applyBorder="1" applyAlignment="1">
      <alignment horizontal="distributed" vertical="center"/>
    </xf>
    <xf numFmtId="38" fontId="0" fillId="0" borderId="0" xfId="51" applyFont="1" applyFill="1" applyBorder="1" applyAlignment="1">
      <alignment vertical="center"/>
    </xf>
    <xf numFmtId="190" fontId="0" fillId="0" borderId="17" xfId="51" applyNumberFormat="1" applyFont="1" applyFill="1" applyBorder="1" applyAlignment="1">
      <alignment/>
    </xf>
    <xf numFmtId="38" fontId="0" fillId="33" borderId="11" xfId="51" applyFont="1" applyFill="1" applyBorder="1" applyAlignment="1">
      <alignment/>
    </xf>
    <xf numFmtId="38" fontId="0" fillId="0" borderId="11" xfId="51" applyFont="1" applyFill="1" applyBorder="1" applyAlignment="1">
      <alignment horizontal="right"/>
    </xf>
    <xf numFmtId="190" fontId="0" fillId="0" borderId="23" xfId="51" applyNumberFormat="1" applyFont="1" applyFill="1" applyBorder="1" applyAlignment="1">
      <alignment/>
    </xf>
    <xf numFmtId="38" fontId="0" fillId="0" borderId="25" xfId="51" applyFont="1" applyFill="1" applyBorder="1" applyAlignment="1">
      <alignment horizontal="center" vertical="center"/>
    </xf>
    <xf numFmtId="38" fontId="0" fillId="0" borderId="19" xfId="51" applyFont="1" applyFill="1" applyBorder="1" applyAlignment="1">
      <alignment horizontal="center" vertical="center"/>
    </xf>
    <xf numFmtId="190" fontId="0" fillId="0" borderId="11" xfId="51" applyNumberFormat="1" applyFont="1" applyFill="1" applyBorder="1" applyAlignment="1">
      <alignment/>
    </xf>
    <xf numFmtId="38" fontId="6" fillId="0" borderId="20" xfId="51" applyFont="1" applyBorder="1" applyAlignment="1">
      <alignment/>
    </xf>
    <xf numFmtId="183" fontId="0" fillId="0" borderId="0" xfId="0" applyNumberFormat="1" applyFont="1" applyBorder="1" applyAlignment="1">
      <alignment/>
    </xf>
    <xf numFmtId="188" fontId="0" fillId="0" borderId="0" xfId="51" applyNumberFormat="1" applyFont="1" applyBorder="1" applyAlignment="1">
      <alignment/>
    </xf>
    <xf numFmtId="38" fontId="0" fillId="0" borderId="20" xfId="51" applyFont="1" applyBorder="1" applyAlignment="1">
      <alignment horizontal="center" shrinkToFit="1"/>
    </xf>
    <xf numFmtId="183" fontId="0" fillId="0" borderId="11" xfId="51" applyNumberFormat="1" applyFont="1" applyBorder="1" applyAlignment="1">
      <alignment/>
    </xf>
    <xf numFmtId="188" fontId="0" fillId="0" borderId="12" xfId="51" applyNumberFormat="1" applyFont="1" applyBorder="1" applyAlignment="1">
      <alignment/>
    </xf>
    <xf numFmtId="38" fontId="2" fillId="0" borderId="0" xfId="51" applyFont="1" applyBorder="1" applyAlignment="1">
      <alignment horizontal="right"/>
    </xf>
    <xf numFmtId="38" fontId="0" fillId="0" borderId="0" xfId="51" applyFont="1" applyBorder="1" applyAlignment="1">
      <alignment horizontal="center" vertical="center"/>
    </xf>
    <xf numFmtId="183" fontId="0" fillId="0" borderId="0" xfId="0" applyNumberFormat="1" applyFont="1" applyFill="1" applyBorder="1" applyAlignment="1">
      <alignment/>
    </xf>
    <xf numFmtId="176" fontId="0" fillId="0" borderId="17" xfId="51" applyNumberFormat="1" applyFont="1" applyFill="1" applyBorder="1" applyAlignment="1">
      <alignment/>
    </xf>
    <xf numFmtId="176" fontId="0" fillId="0" borderId="12" xfId="51" applyNumberFormat="1" applyFont="1" applyFill="1" applyBorder="1" applyAlignment="1">
      <alignment/>
    </xf>
    <xf numFmtId="176" fontId="0" fillId="0" borderId="23" xfId="51" applyNumberFormat="1" applyFont="1" applyFill="1" applyBorder="1" applyAlignment="1">
      <alignment/>
    </xf>
    <xf numFmtId="0" fontId="46" fillId="0" borderId="0" xfId="0" applyFont="1" applyAlignment="1">
      <alignment/>
    </xf>
    <xf numFmtId="188" fontId="46" fillId="0" borderId="0" xfId="51" applyNumberFormat="1" applyFont="1" applyBorder="1" applyAlignment="1">
      <alignment/>
    </xf>
    <xf numFmtId="38" fontId="47" fillId="0" borderId="0" xfId="51" applyFont="1" applyAlignment="1">
      <alignment/>
    </xf>
    <xf numFmtId="38" fontId="47" fillId="0" borderId="0" xfId="51" applyFont="1" applyFill="1" applyAlignment="1">
      <alignment/>
    </xf>
    <xf numFmtId="0" fontId="46" fillId="0" borderId="0" xfId="0" applyFont="1" applyFill="1" applyAlignment="1">
      <alignment/>
    </xf>
    <xf numFmtId="38" fontId="2" fillId="0" borderId="0" xfId="51" applyFont="1" applyFill="1" applyBorder="1" applyAlignment="1">
      <alignment/>
    </xf>
    <xf numFmtId="38" fontId="46" fillId="0" borderId="0" xfId="51" applyFont="1" applyAlignment="1">
      <alignment/>
    </xf>
    <xf numFmtId="0" fontId="47" fillId="0" borderId="0" xfId="0" applyFont="1" applyAlignment="1">
      <alignment/>
    </xf>
    <xf numFmtId="176" fontId="0" fillId="0" borderId="0" xfId="51" applyNumberFormat="1" applyFont="1" applyBorder="1" applyAlignment="1">
      <alignment vertical="center"/>
    </xf>
    <xf numFmtId="183" fontId="0" fillId="0" borderId="16" xfId="0" applyNumberFormat="1" applyFont="1" applyBorder="1" applyAlignment="1">
      <alignment/>
    </xf>
    <xf numFmtId="38" fontId="0" fillId="0" borderId="0" xfId="51" applyFont="1" applyFill="1" applyBorder="1" applyAlignment="1">
      <alignment horizontal="center" vertical="center"/>
    </xf>
    <xf numFmtId="38" fontId="9" fillId="0" borderId="0" xfId="51" applyFont="1" applyAlignment="1">
      <alignment/>
    </xf>
    <xf numFmtId="38" fontId="0" fillId="0" borderId="20" xfId="51" applyFont="1" applyBorder="1" applyAlignment="1">
      <alignment horizontal="center"/>
    </xf>
    <xf numFmtId="38" fontId="0" fillId="0" borderId="11" xfId="51" applyFont="1" applyBorder="1" applyAlignment="1">
      <alignment horizontal="center" shrinkToFit="1"/>
    </xf>
    <xf numFmtId="38" fontId="0" fillId="0" borderId="12" xfId="51" applyFont="1" applyBorder="1" applyAlignment="1">
      <alignment horizontal="center" shrinkToFit="1"/>
    </xf>
    <xf numFmtId="38" fontId="0" fillId="0" borderId="21" xfId="51" applyFont="1" applyBorder="1" applyAlignment="1">
      <alignment horizontal="center" shrinkToFit="1"/>
    </xf>
    <xf numFmtId="38" fontId="0" fillId="0" borderId="16" xfId="51" applyFont="1" applyBorder="1" applyAlignment="1">
      <alignment/>
    </xf>
    <xf numFmtId="38" fontId="0" fillId="0" borderId="23" xfId="51" applyFont="1" applyBorder="1" applyAlignment="1">
      <alignment horizontal="center" shrinkToFit="1"/>
    </xf>
    <xf numFmtId="183" fontId="0" fillId="0" borderId="16" xfId="51" applyNumberFormat="1" applyFont="1" applyBorder="1" applyAlignment="1">
      <alignment/>
    </xf>
    <xf numFmtId="188" fontId="0" fillId="0" borderId="23" xfId="51" applyNumberFormat="1" applyFont="1" applyBorder="1" applyAlignment="1">
      <alignment/>
    </xf>
    <xf numFmtId="38" fontId="9" fillId="0" borderId="0" xfId="51" applyFont="1" applyFill="1" applyAlignment="1">
      <alignment/>
    </xf>
    <xf numFmtId="38" fontId="0" fillId="0" borderId="17" xfId="51" applyNumberFormat="1" applyFont="1" applyFill="1" applyBorder="1" applyAlignment="1">
      <alignment/>
    </xf>
    <xf numFmtId="38" fontId="0" fillId="0" borderId="12" xfId="51" applyNumberFormat="1" applyFont="1" applyFill="1" applyBorder="1" applyAlignment="1">
      <alignment/>
    </xf>
    <xf numFmtId="188" fontId="0" fillId="0" borderId="12" xfId="51" applyNumberFormat="1" applyFont="1" applyFill="1" applyBorder="1" applyAlignment="1">
      <alignment/>
    </xf>
    <xf numFmtId="38" fontId="0" fillId="0" borderId="23" xfId="51" applyNumberFormat="1" applyFont="1" applyFill="1" applyBorder="1" applyAlignment="1">
      <alignment/>
    </xf>
    <xf numFmtId="188" fontId="0" fillId="0" borderId="23" xfId="51" applyNumberFormat="1" applyFont="1" applyFill="1" applyBorder="1" applyAlignment="1">
      <alignment/>
    </xf>
    <xf numFmtId="38" fontId="0" fillId="0" borderId="17" xfId="51" applyFont="1" applyFill="1" applyBorder="1" applyAlignment="1">
      <alignment/>
    </xf>
    <xf numFmtId="176" fontId="0" fillId="0" borderId="13" xfId="51" applyNumberFormat="1" applyFont="1" applyFill="1" applyBorder="1" applyAlignment="1">
      <alignment/>
    </xf>
    <xf numFmtId="38" fontId="0" fillId="0" borderId="12" xfId="51" applyFont="1" applyFill="1" applyBorder="1" applyAlignment="1">
      <alignment/>
    </xf>
    <xf numFmtId="176" fontId="0" fillId="0" borderId="11" xfId="51" applyNumberFormat="1" applyFont="1" applyFill="1" applyBorder="1" applyAlignment="1">
      <alignment/>
    </xf>
    <xf numFmtId="38" fontId="0" fillId="33" borderId="12" xfId="51" applyFont="1" applyFill="1" applyBorder="1" applyAlignment="1">
      <alignment horizontal="right"/>
    </xf>
    <xf numFmtId="38" fontId="0" fillId="0" borderId="23" xfId="51" applyFont="1" applyFill="1" applyBorder="1" applyAlignment="1">
      <alignment/>
    </xf>
    <xf numFmtId="176" fontId="0" fillId="0" borderId="16" xfId="51" applyNumberFormat="1" applyFont="1" applyFill="1" applyBorder="1" applyAlignment="1">
      <alignment/>
    </xf>
    <xf numFmtId="38" fontId="0" fillId="0" borderId="0" xfId="51" applyFont="1" applyBorder="1" applyAlignment="1">
      <alignment vertical="center"/>
    </xf>
    <xf numFmtId="182" fontId="0" fillId="0" borderId="17" xfId="51" applyNumberFormat="1" applyFont="1" applyFill="1" applyBorder="1" applyAlignment="1">
      <alignment/>
    </xf>
    <xf numFmtId="38" fontId="0" fillId="0" borderId="0" xfId="51" applyFont="1" applyFill="1" applyBorder="1" applyAlignment="1">
      <alignment horizontal="right"/>
    </xf>
    <xf numFmtId="182" fontId="0" fillId="0" borderId="12" xfId="51" applyNumberFormat="1" applyFont="1" applyFill="1" applyBorder="1" applyAlignment="1">
      <alignment/>
    </xf>
    <xf numFmtId="182" fontId="0" fillId="0" borderId="23" xfId="51" applyNumberFormat="1" applyFont="1" applyFill="1" applyBorder="1" applyAlignment="1">
      <alignment/>
    </xf>
    <xf numFmtId="38" fontId="48" fillId="0" borderId="0" xfId="51" applyFont="1" applyFill="1" applyBorder="1" applyAlignment="1">
      <alignment/>
    </xf>
    <xf numFmtId="38" fontId="48" fillId="0" borderId="0" xfId="51" applyFont="1" applyFill="1" applyBorder="1" applyAlignment="1">
      <alignment horizontal="right"/>
    </xf>
    <xf numFmtId="38" fontId="0" fillId="0" borderId="26" xfId="51" applyFont="1" applyFill="1" applyBorder="1" applyAlignment="1">
      <alignment horizontal="center" vertical="center"/>
    </xf>
    <xf numFmtId="38" fontId="0" fillId="0" borderId="27" xfId="5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38" fontId="0" fillId="0" borderId="0" xfId="51" applyFont="1" applyFill="1" applyBorder="1" applyAlignment="1">
      <alignment vertical="center" wrapText="1"/>
    </xf>
    <xf numFmtId="38" fontId="0" fillId="0" borderId="20" xfId="51" applyFont="1" applyFill="1" applyBorder="1" applyAlignment="1">
      <alignment vertical="center" wrapText="1"/>
    </xf>
    <xf numFmtId="38" fontId="0" fillId="0" borderId="0" xfId="51" applyFont="1" applyFill="1" applyBorder="1" applyAlignment="1">
      <alignment horizontal="center" vertical="center" wrapText="1"/>
    </xf>
    <xf numFmtId="38" fontId="0" fillId="0" borderId="20" xfId="51" applyFont="1" applyFill="1" applyBorder="1" applyAlignment="1">
      <alignment horizontal="center" vertical="center" wrapText="1"/>
    </xf>
    <xf numFmtId="38" fontId="0" fillId="0" borderId="0" xfId="51" applyFont="1" applyFill="1" applyBorder="1" applyAlignment="1">
      <alignment vertical="center" wrapText="1"/>
    </xf>
    <xf numFmtId="38" fontId="0" fillId="0" borderId="20" xfId="51" applyFont="1" applyFill="1" applyBorder="1" applyAlignment="1">
      <alignment vertical="center" wrapText="1"/>
    </xf>
    <xf numFmtId="38" fontId="0" fillId="0" borderId="28" xfId="5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38" fontId="9" fillId="0" borderId="0" xfId="51" applyFont="1" applyFill="1" applyAlignment="1">
      <alignment/>
    </xf>
    <xf numFmtId="38" fontId="0" fillId="0" borderId="22" xfId="51" applyFont="1" applyFill="1" applyBorder="1" applyAlignment="1">
      <alignment vertical="center" wrapText="1"/>
    </xf>
    <xf numFmtId="38" fontId="0" fillId="0" borderId="21" xfId="5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38" fontId="9" fillId="0" borderId="0" xfId="51" applyFont="1" applyAlignment="1">
      <alignment/>
    </xf>
    <xf numFmtId="38" fontId="2" fillId="0" borderId="10" xfId="51" applyFont="1" applyBorder="1" applyAlignment="1">
      <alignment horizontal="right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8" fontId="0" fillId="0" borderId="31" xfId="51" applyFont="1" applyBorder="1" applyAlignment="1">
      <alignment horizontal="center" vertical="center"/>
    </xf>
    <xf numFmtId="38" fontId="0" fillId="0" borderId="19" xfId="51" applyFont="1" applyBorder="1" applyAlignment="1">
      <alignment horizontal="center" vertical="center"/>
    </xf>
    <xf numFmtId="38" fontId="0" fillId="0" borderId="26" xfId="51" applyFont="1" applyBorder="1" applyAlignment="1">
      <alignment horizontal="center" vertical="center"/>
    </xf>
    <xf numFmtId="38" fontId="0" fillId="0" borderId="27" xfId="51" applyFont="1" applyBorder="1" applyAlignment="1">
      <alignment horizontal="center" vertical="center"/>
    </xf>
    <xf numFmtId="38" fontId="0" fillId="0" borderId="32" xfId="51" applyFont="1" applyFill="1" applyBorder="1" applyAlignment="1">
      <alignment horizontal="center" vertical="center"/>
    </xf>
    <xf numFmtId="38" fontId="0" fillId="0" borderId="29" xfId="51" applyFont="1" applyFill="1" applyBorder="1" applyAlignment="1">
      <alignment horizontal="center" vertical="center"/>
    </xf>
    <xf numFmtId="38" fontId="0" fillId="0" borderId="25" xfId="51" applyFont="1" applyFill="1" applyBorder="1" applyAlignment="1">
      <alignment horizontal="center" vertical="center"/>
    </xf>
    <xf numFmtId="38" fontId="0" fillId="0" borderId="30" xfId="51" applyFont="1" applyFill="1" applyBorder="1" applyAlignment="1">
      <alignment horizontal="center" vertical="center"/>
    </xf>
    <xf numFmtId="38" fontId="0" fillId="0" borderId="33" xfId="51" applyFont="1" applyFill="1" applyBorder="1" applyAlignment="1">
      <alignment horizontal="center" vertical="center"/>
    </xf>
    <xf numFmtId="176" fontId="8" fillId="0" borderId="0" xfId="51" applyNumberFormat="1" applyFont="1" applyFill="1" applyAlignment="1">
      <alignment horizontal="center"/>
    </xf>
    <xf numFmtId="38" fontId="2" fillId="0" borderId="0" xfId="51" applyFont="1" applyAlignment="1">
      <alignment horizontal="left"/>
    </xf>
    <xf numFmtId="38" fontId="49" fillId="0" borderId="0" xfId="51" applyFont="1" applyBorder="1" applyAlignment="1">
      <alignment horizontal="center"/>
    </xf>
    <xf numFmtId="0" fontId="47" fillId="0" borderId="0" xfId="0" applyFont="1" applyAlignment="1">
      <alignment/>
    </xf>
    <xf numFmtId="38" fontId="2" fillId="0" borderId="10" xfId="51" applyFont="1" applyFill="1" applyBorder="1" applyAlignment="1">
      <alignment horizontal="right"/>
    </xf>
    <xf numFmtId="38" fontId="0" fillId="0" borderId="29" xfId="51" applyFont="1" applyBorder="1" applyAlignment="1">
      <alignment horizontal="center" vertical="center"/>
    </xf>
    <xf numFmtId="38" fontId="0" fillId="0" borderId="30" xfId="51" applyFont="1" applyBorder="1" applyAlignment="1">
      <alignment horizontal="center" vertical="center"/>
    </xf>
    <xf numFmtId="38" fontId="0" fillId="0" borderId="26" xfId="51" applyFont="1" applyFill="1" applyBorder="1" applyAlignment="1">
      <alignment horizontal="center" vertical="center"/>
    </xf>
    <xf numFmtId="38" fontId="0" fillId="0" borderId="27" xfId="51" applyFont="1" applyFill="1" applyBorder="1" applyAlignment="1">
      <alignment horizontal="center" vertical="center"/>
    </xf>
    <xf numFmtId="38" fontId="2" fillId="0" borderId="34" xfId="51" applyFont="1" applyBorder="1" applyAlignment="1">
      <alignment/>
    </xf>
    <xf numFmtId="0" fontId="0" fillId="0" borderId="10" xfId="0" applyFont="1" applyFill="1" applyBorder="1" applyAlignment="1">
      <alignment horizontal="right"/>
    </xf>
    <xf numFmtId="38" fontId="0" fillId="0" borderId="28" xfId="51" applyFont="1" applyFill="1" applyBorder="1" applyAlignment="1">
      <alignment horizontal="center" vertical="center"/>
    </xf>
    <xf numFmtId="38" fontId="0" fillId="0" borderId="30" xfId="51" applyFont="1" applyFill="1" applyBorder="1" applyAlignment="1">
      <alignment horizontal="center" vertical="center"/>
    </xf>
    <xf numFmtId="38" fontId="0" fillId="0" borderId="18" xfId="51" applyFont="1" applyFill="1" applyBorder="1" applyAlignment="1">
      <alignment horizontal="center" vertical="center"/>
    </xf>
    <xf numFmtId="38" fontId="0" fillId="0" borderId="19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showGridLines="0" tabSelected="1" zoomScaleSheetLayoutView="80" zoomScalePageLayoutView="0" workbookViewId="0" topLeftCell="A1">
      <selection activeCell="A1" sqref="A1:C1"/>
    </sheetView>
  </sheetViews>
  <sheetFormatPr defaultColWidth="9.00390625" defaultRowHeight="13.5"/>
  <cols>
    <col min="1" max="1" width="9.00390625" style="21" customWidth="1"/>
    <col min="2" max="2" width="8.375" style="21" customWidth="1"/>
    <col min="3" max="3" width="15.75390625" style="21" customWidth="1"/>
    <col min="4" max="4" width="13.625" style="21" customWidth="1"/>
    <col min="5" max="5" width="16.625" style="21" customWidth="1"/>
    <col min="6" max="9" width="13.625" style="21" customWidth="1"/>
    <col min="10" max="10" width="15.625" style="21" customWidth="1"/>
    <col min="11" max="11" width="13.625" style="21" customWidth="1"/>
    <col min="12" max="12" width="15.875" style="21" customWidth="1"/>
    <col min="13" max="17" width="13.625" style="21" customWidth="1"/>
    <col min="18" max="18" width="14.125" style="21" customWidth="1"/>
    <col min="19" max="16384" width="9.00390625" style="21" customWidth="1"/>
  </cols>
  <sheetData>
    <row r="1" spans="1:18" ht="13.5">
      <c r="A1" s="137" t="s">
        <v>98</v>
      </c>
      <c r="B1" s="137"/>
      <c r="C1" s="137"/>
      <c r="J1" s="22"/>
      <c r="K1" s="22"/>
      <c r="L1" s="22"/>
      <c r="M1" s="22"/>
      <c r="O1" s="13"/>
      <c r="P1" s="13" t="s">
        <v>99</v>
      </c>
      <c r="Q1" s="13"/>
      <c r="R1" s="13"/>
    </row>
    <row r="2" spans="2:17" ht="13.5">
      <c r="B2" s="2"/>
      <c r="C2" s="2"/>
      <c r="J2" s="22"/>
      <c r="K2" s="22"/>
      <c r="L2" s="22"/>
      <c r="M2" s="22"/>
      <c r="N2" s="6"/>
      <c r="O2" s="6"/>
      <c r="P2" s="6"/>
      <c r="Q2" s="6"/>
    </row>
    <row r="3" spans="2:17" ht="18" customHeight="1">
      <c r="B3" s="145" t="s">
        <v>81</v>
      </c>
      <c r="C3" s="145"/>
      <c r="D3" s="145"/>
      <c r="E3" s="145"/>
      <c r="F3" s="145"/>
      <c r="G3" s="145"/>
      <c r="H3" s="145"/>
      <c r="J3" s="22"/>
      <c r="K3" s="22"/>
      <c r="L3" s="22"/>
      <c r="M3" s="22"/>
      <c r="N3" s="6"/>
      <c r="O3" s="6"/>
      <c r="P3" s="6"/>
      <c r="Q3" s="6"/>
    </row>
    <row r="4" spans="2:17" ht="13.5">
      <c r="B4" s="2"/>
      <c r="C4" s="2"/>
      <c r="J4" s="22"/>
      <c r="K4" s="22"/>
      <c r="L4" s="22"/>
      <c r="M4" s="22"/>
      <c r="N4" s="6"/>
      <c r="O4" s="6"/>
      <c r="P4" s="6"/>
      <c r="Q4" s="6"/>
    </row>
    <row r="5" spans="1:17" s="95" customFormat="1" ht="17.25">
      <c r="A5" s="21"/>
      <c r="B5" s="150" t="s">
        <v>107</v>
      </c>
      <c r="C5" s="150"/>
      <c r="D5" s="150"/>
      <c r="E5" s="150"/>
      <c r="F5" s="150"/>
      <c r="G5" s="150"/>
      <c r="H5" s="150"/>
      <c r="I5" s="151"/>
      <c r="J5" s="151"/>
      <c r="K5" s="151"/>
      <c r="L5" s="151"/>
      <c r="M5" s="151"/>
      <c r="N5" s="151"/>
      <c r="O5" s="151"/>
      <c r="P5" s="106"/>
      <c r="Q5" s="97"/>
    </row>
    <row r="6" spans="2:17" ht="12.75" customHeight="1" thickBot="1">
      <c r="B6" s="23"/>
      <c r="C6" s="23"/>
      <c r="D6" s="23"/>
      <c r="E6" s="23"/>
      <c r="F6" s="23"/>
      <c r="G6" s="23"/>
      <c r="H6" s="1"/>
      <c r="I6" s="1"/>
      <c r="J6" s="24"/>
      <c r="K6" s="24"/>
      <c r="L6" s="24"/>
      <c r="M6" s="24"/>
      <c r="N6" s="152" t="s">
        <v>43</v>
      </c>
      <c r="O6" s="152"/>
      <c r="P6" s="89"/>
      <c r="Q6" s="89"/>
    </row>
    <row r="7" spans="2:18" ht="19.5" customHeight="1" thickTop="1">
      <c r="B7" s="153" t="s">
        <v>9</v>
      </c>
      <c r="C7" s="155" t="s">
        <v>72</v>
      </c>
      <c r="D7" s="156"/>
      <c r="E7" s="156"/>
      <c r="F7" s="156"/>
      <c r="G7" s="156"/>
      <c r="H7" s="157"/>
      <c r="I7" s="158" t="s">
        <v>9</v>
      </c>
      <c r="J7" s="160" t="s">
        <v>71</v>
      </c>
      <c r="K7" s="161"/>
      <c r="L7" s="161"/>
      <c r="M7" s="161"/>
      <c r="N7" s="161"/>
      <c r="O7" s="161"/>
      <c r="P7" s="90"/>
      <c r="Q7" s="90"/>
      <c r="R7" s="25"/>
    </row>
    <row r="8" spans="2:18" ht="19.5" customHeight="1">
      <c r="B8" s="154"/>
      <c r="C8" s="36" t="s">
        <v>50</v>
      </c>
      <c r="D8" s="37" t="s">
        <v>51</v>
      </c>
      <c r="E8" s="37" t="s">
        <v>52</v>
      </c>
      <c r="F8" s="37" t="s">
        <v>51</v>
      </c>
      <c r="G8" s="37" t="s">
        <v>53</v>
      </c>
      <c r="H8" s="37" t="s">
        <v>51</v>
      </c>
      <c r="I8" s="159"/>
      <c r="J8" s="34" t="s">
        <v>70</v>
      </c>
      <c r="K8" s="39" t="s">
        <v>54</v>
      </c>
      <c r="L8" s="39" t="s">
        <v>7</v>
      </c>
      <c r="M8" s="39" t="s">
        <v>54</v>
      </c>
      <c r="N8" s="39" t="s">
        <v>6</v>
      </c>
      <c r="O8" s="38" t="s">
        <v>54</v>
      </c>
      <c r="P8" s="90"/>
      <c r="Q8" s="90"/>
      <c r="R8" s="25"/>
    </row>
    <row r="9" spans="2:17" s="26" customFormat="1" ht="22.5" customHeight="1">
      <c r="B9" s="107" t="s">
        <v>106</v>
      </c>
      <c r="C9" s="9">
        <v>16548186547</v>
      </c>
      <c r="D9" s="3">
        <v>105.4</v>
      </c>
      <c r="E9" s="9">
        <v>10429841677</v>
      </c>
      <c r="F9" s="3">
        <v>106.4</v>
      </c>
      <c r="G9" s="9">
        <v>6118344870</v>
      </c>
      <c r="H9" s="3">
        <v>103.8</v>
      </c>
      <c r="I9" s="8" t="s">
        <v>106</v>
      </c>
      <c r="J9" s="9">
        <v>15957388860</v>
      </c>
      <c r="K9" s="3">
        <v>105.9</v>
      </c>
      <c r="L9" s="9">
        <v>10100382458</v>
      </c>
      <c r="M9" s="3">
        <v>105.9</v>
      </c>
      <c r="N9" s="9">
        <v>5857006402</v>
      </c>
      <c r="O9" s="4">
        <v>106.1</v>
      </c>
      <c r="P9" s="84"/>
      <c r="Q9" s="84"/>
    </row>
    <row r="10" spans="2:17" s="26" customFormat="1" ht="22.5" customHeight="1">
      <c r="B10" s="46">
        <v>27</v>
      </c>
      <c r="C10" s="9">
        <v>16946577810</v>
      </c>
      <c r="D10" s="3">
        <v>102.4</v>
      </c>
      <c r="E10" s="9">
        <v>10499831978</v>
      </c>
      <c r="F10" s="3">
        <v>100.7</v>
      </c>
      <c r="G10" s="9">
        <v>6446745832</v>
      </c>
      <c r="H10" s="3">
        <v>105.4</v>
      </c>
      <c r="I10" s="8">
        <v>27</v>
      </c>
      <c r="J10" s="9">
        <v>16460162065</v>
      </c>
      <c r="K10" s="3">
        <v>103.2</v>
      </c>
      <c r="L10" s="9">
        <v>10180050019</v>
      </c>
      <c r="M10" s="3">
        <v>100.8</v>
      </c>
      <c r="N10" s="9">
        <v>6280112046</v>
      </c>
      <c r="O10" s="4">
        <v>107.2</v>
      </c>
      <c r="P10" s="84"/>
      <c r="Q10" s="84"/>
    </row>
    <row r="11" spans="2:17" s="26" customFormat="1" ht="22.5" customHeight="1">
      <c r="B11" s="46">
        <v>28</v>
      </c>
      <c r="C11" s="47">
        <v>16546465158</v>
      </c>
      <c r="D11" s="48">
        <v>97.6</v>
      </c>
      <c r="E11" s="47">
        <v>10068598063</v>
      </c>
      <c r="F11" s="48">
        <v>95.9</v>
      </c>
      <c r="G11" s="47">
        <v>6477867095</v>
      </c>
      <c r="H11" s="48">
        <v>100.5</v>
      </c>
      <c r="I11" s="49">
        <v>28</v>
      </c>
      <c r="J11" s="47">
        <v>15916852380</v>
      </c>
      <c r="K11" s="48">
        <v>96.7</v>
      </c>
      <c r="L11" s="47">
        <v>9714173804</v>
      </c>
      <c r="M11" s="48">
        <v>95.4</v>
      </c>
      <c r="N11" s="47">
        <v>6202678576</v>
      </c>
      <c r="O11" s="50">
        <v>98.8</v>
      </c>
      <c r="P11" s="84"/>
      <c r="Q11" s="84"/>
    </row>
    <row r="12" spans="2:21" s="26" customFormat="1" ht="22.5" customHeight="1">
      <c r="B12" s="46">
        <v>29</v>
      </c>
      <c r="C12" s="47">
        <v>17253549209</v>
      </c>
      <c r="D12" s="48">
        <v>104.3</v>
      </c>
      <c r="E12" s="47">
        <v>10561434147</v>
      </c>
      <c r="F12" s="48">
        <v>104.9</v>
      </c>
      <c r="G12" s="47">
        <v>6692115062</v>
      </c>
      <c r="H12" s="48">
        <v>103.3</v>
      </c>
      <c r="I12" s="49">
        <v>29</v>
      </c>
      <c r="J12" s="47">
        <v>16661186006</v>
      </c>
      <c r="K12" s="48">
        <v>104.7</v>
      </c>
      <c r="L12" s="47">
        <v>10278363989</v>
      </c>
      <c r="M12" s="48">
        <v>105.8</v>
      </c>
      <c r="N12" s="47">
        <v>6382822017</v>
      </c>
      <c r="O12" s="50">
        <v>102.9</v>
      </c>
      <c r="P12" s="91"/>
      <c r="Q12" s="91"/>
      <c r="R12" s="51"/>
      <c r="S12" s="51"/>
      <c r="T12" s="51"/>
      <c r="U12" s="51"/>
    </row>
    <row r="13" spans="2:21" s="26" customFormat="1" ht="22.5" customHeight="1">
      <c r="B13" s="46">
        <v>30</v>
      </c>
      <c r="C13" s="47">
        <v>17334519248</v>
      </c>
      <c r="D13" s="48">
        <v>100.5</v>
      </c>
      <c r="E13" s="47">
        <v>11048701054</v>
      </c>
      <c r="F13" s="48">
        <v>104.6</v>
      </c>
      <c r="G13" s="47">
        <v>6285818194</v>
      </c>
      <c r="H13" s="48">
        <v>93.9</v>
      </c>
      <c r="I13" s="49">
        <v>30</v>
      </c>
      <c r="J13" s="47">
        <v>16661844870</v>
      </c>
      <c r="K13" s="48">
        <v>100</v>
      </c>
      <c r="L13" s="47">
        <v>10738768003</v>
      </c>
      <c r="M13" s="48">
        <v>104.5</v>
      </c>
      <c r="N13" s="47">
        <v>5923076867</v>
      </c>
      <c r="O13" s="50">
        <v>92.8</v>
      </c>
      <c r="P13" s="91"/>
      <c r="Q13" s="91"/>
      <c r="R13" s="51"/>
      <c r="S13" s="51"/>
      <c r="T13" s="51"/>
      <c r="U13" s="51"/>
    </row>
    <row r="14" spans="2:21" s="26" customFormat="1" ht="22.5" customHeight="1">
      <c r="B14" s="46" t="s">
        <v>87</v>
      </c>
      <c r="C14" s="47">
        <v>17448533425</v>
      </c>
      <c r="D14" s="48">
        <v>100.7</v>
      </c>
      <c r="E14" s="47">
        <v>10866898688</v>
      </c>
      <c r="F14" s="48">
        <v>98.4</v>
      </c>
      <c r="G14" s="47">
        <v>6581634737</v>
      </c>
      <c r="H14" s="48">
        <v>104.7</v>
      </c>
      <c r="I14" s="49" t="s">
        <v>84</v>
      </c>
      <c r="J14" s="47">
        <v>16843005655</v>
      </c>
      <c r="K14" s="48">
        <v>101.1</v>
      </c>
      <c r="L14" s="47">
        <v>10579850214</v>
      </c>
      <c r="M14" s="48">
        <v>98.5</v>
      </c>
      <c r="N14" s="47">
        <v>6263155441</v>
      </c>
      <c r="O14" s="50">
        <v>105.7</v>
      </c>
      <c r="P14" s="91"/>
      <c r="Q14" s="91"/>
      <c r="R14" s="51"/>
      <c r="S14" s="51"/>
      <c r="T14" s="51"/>
      <c r="U14" s="51"/>
    </row>
    <row r="15" spans="2:21" s="26" customFormat="1" ht="22.5" customHeight="1">
      <c r="B15" s="86">
        <v>2</v>
      </c>
      <c r="C15" s="9">
        <v>20937427918</v>
      </c>
      <c r="D15" s="3">
        <v>120</v>
      </c>
      <c r="E15" s="9">
        <v>14374074720</v>
      </c>
      <c r="F15" s="3">
        <v>132.27</v>
      </c>
      <c r="G15" s="9">
        <v>6563353198</v>
      </c>
      <c r="H15" s="3">
        <v>99.72</v>
      </c>
      <c r="I15" s="108">
        <v>2</v>
      </c>
      <c r="J15" s="9">
        <v>20127776623</v>
      </c>
      <c r="K15" s="87">
        <v>119.5</v>
      </c>
      <c r="L15" s="9">
        <v>13940263678</v>
      </c>
      <c r="M15" s="87">
        <v>131.76</v>
      </c>
      <c r="N15" s="9">
        <v>6187512945</v>
      </c>
      <c r="O15" s="88">
        <v>98.79</v>
      </c>
      <c r="P15" s="91"/>
      <c r="Q15" s="91"/>
      <c r="R15" s="51"/>
      <c r="S15" s="51"/>
      <c r="T15" s="51"/>
      <c r="U15" s="51"/>
    </row>
    <row r="16" spans="2:21" s="26" customFormat="1" ht="22.5" customHeight="1">
      <c r="B16" s="86">
        <v>3</v>
      </c>
      <c r="C16" s="9">
        <f>E16+G16</f>
        <v>20313781237</v>
      </c>
      <c r="D16" s="3">
        <f>(C16/C15)*100</f>
        <v>97.02137873170254</v>
      </c>
      <c r="E16" s="9">
        <v>13708237024</v>
      </c>
      <c r="F16" s="3">
        <f>(E16/E15)*100</f>
        <v>95.36778743000718</v>
      </c>
      <c r="G16" s="47">
        <v>6605544213</v>
      </c>
      <c r="H16" s="3">
        <f>(G16/G15)*100</f>
        <v>100.6428271300843</v>
      </c>
      <c r="I16" s="109">
        <v>3</v>
      </c>
      <c r="J16" s="9">
        <f>L16+N16</f>
        <v>19357277979</v>
      </c>
      <c r="K16" s="87">
        <f>(J16/J15)*100</f>
        <v>96.17196345909586</v>
      </c>
      <c r="L16" s="9">
        <v>13110078216</v>
      </c>
      <c r="M16" s="87">
        <f>(L16/L15)*100</f>
        <v>94.04469326279555</v>
      </c>
      <c r="N16" s="47">
        <v>6247199763</v>
      </c>
      <c r="O16" s="88">
        <f>(N16/N15)*100</f>
        <v>100.9646334242942</v>
      </c>
      <c r="P16" s="85"/>
      <c r="Q16" s="85"/>
      <c r="R16" s="51"/>
      <c r="S16" s="51"/>
      <c r="T16" s="51"/>
      <c r="U16" s="51"/>
    </row>
    <row r="17" spans="1:17" s="95" customFormat="1" ht="22.5" customHeight="1" thickBot="1">
      <c r="A17" s="21"/>
      <c r="B17" s="110">
        <v>4</v>
      </c>
      <c r="C17" s="111">
        <v>19233017414</v>
      </c>
      <c r="D17" s="104">
        <f>(C17/C16)*100</f>
        <v>94.67965215145927</v>
      </c>
      <c r="E17" s="111">
        <v>12884922984</v>
      </c>
      <c r="F17" s="104">
        <f>(E17/E16)*100</f>
        <v>93.99401951864004</v>
      </c>
      <c r="G17" s="111">
        <v>6348094430</v>
      </c>
      <c r="H17" s="104">
        <f>(G17/G16)*100</f>
        <v>96.10251972133761</v>
      </c>
      <c r="I17" s="112">
        <v>4</v>
      </c>
      <c r="J17" s="111">
        <v>18140935762</v>
      </c>
      <c r="K17" s="113">
        <f>J17/J16*100</f>
        <v>93.71635713285946</v>
      </c>
      <c r="L17" s="111">
        <v>12160619982</v>
      </c>
      <c r="M17" s="113">
        <f>L17/L16*100</f>
        <v>92.75779886010712</v>
      </c>
      <c r="N17" s="111">
        <v>5980315780</v>
      </c>
      <c r="O17" s="114">
        <f>N17/N16*100</f>
        <v>95.72794222812176</v>
      </c>
      <c r="P17" s="85"/>
      <c r="Q17" s="96"/>
    </row>
    <row r="18" spans="2:21" ht="13.5">
      <c r="B18" s="146" t="s">
        <v>42</v>
      </c>
      <c r="C18" s="146"/>
      <c r="D18" s="33"/>
      <c r="E18" s="52"/>
      <c r="F18" s="53"/>
      <c r="G18" s="33"/>
      <c r="H18" s="33"/>
      <c r="I18" s="33"/>
      <c r="J18" s="54"/>
      <c r="K18" s="54"/>
      <c r="L18" s="54"/>
      <c r="M18" s="54"/>
      <c r="N18" s="54"/>
      <c r="O18" s="54"/>
      <c r="P18" s="54"/>
      <c r="Q18" s="54"/>
      <c r="R18" s="31"/>
      <c r="S18" s="31"/>
      <c r="T18" s="31"/>
      <c r="U18" s="31"/>
    </row>
    <row r="19" spans="2:21" ht="19.5" customHeight="1">
      <c r="B19" s="55"/>
      <c r="C19" s="55"/>
      <c r="D19" s="33"/>
      <c r="E19" s="52"/>
      <c r="F19" s="53"/>
      <c r="G19" s="33"/>
      <c r="H19" s="33"/>
      <c r="I19" s="33"/>
      <c r="J19" s="54"/>
      <c r="K19" s="54"/>
      <c r="L19" s="54"/>
      <c r="M19" s="54"/>
      <c r="N19" s="54"/>
      <c r="O19" s="54"/>
      <c r="P19" s="54"/>
      <c r="Q19" s="54"/>
      <c r="R19" s="31"/>
      <c r="S19" s="31"/>
      <c r="T19" s="31"/>
      <c r="U19" s="31"/>
    </row>
    <row r="20" spans="1:21" s="95" customFormat="1" ht="17.25">
      <c r="A20" s="21"/>
      <c r="B20" s="167" t="s">
        <v>108</v>
      </c>
      <c r="C20" s="167"/>
      <c r="D20" s="167"/>
      <c r="E20" s="167"/>
      <c r="F20" s="167"/>
      <c r="G20" s="167"/>
      <c r="H20" s="167"/>
      <c r="I20" s="147"/>
      <c r="J20" s="147"/>
      <c r="K20" s="147"/>
      <c r="L20" s="147"/>
      <c r="M20" s="147"/>
      <c r="N20" s="147"/>
      <c r="O20" s="147"/>
      <c r="P20" s="115"/>
      <c r="Q20" s="98"/>
      <c r="R20" s="99"/>
      <c r="S20" s="99"/>
      <c r="T20" s="99"/>
      <c r="U20" s="99"/>
    </row>
    <row r="21" spans="2:21" ht="14.25" thickBot="1">
      <c r="B21" s="31"/>
      <c r="C21" s="51"/>
      <c r="D21" s="51"/>
      <c r="E21" s="56"/>
      <c r="F21" s="56"/>
      <c r="G21" s="56"/>
      <c r="H21" s="56"/>
      <c r="I21" s="51"/>
      <c r="J21" s="51"/>
      <c r="K21" s="57"/>
      <c r="L21" s="54"/>
      <c r="M21" s="54"/>
      <c r="O21" s="58"/>
      <c r="P21" s="58" t="s">
        <v>41</v>
      </c>
      <c r="Q21" s="58"/>
      <c r="R21" s="58"/>
      <c r="S21" s="31"/>
      <c r="T21" s="31"/>
      <c r="U21" s="31"/>
    </row>
    <row r="22" spans="2:19" ht="19.5" customHeight="1" thickTop="1">
      <c r="B22" s="162" t="s">
        <v>68</v>
      </c>
      <c r="C22" s="162"/>
      <c r="D22" s="163"/>
      <c r="E22" s="135" t="s">
        <v>82</v>
      </c>
      <c r="F22" s="144"/>
      <c r="G22" s="166" t="s">
        <v>88</v>
      </c>
      <c r="H22" s="135"/>
      <c r="I22" s="166" t="s">
        <v>89</v>
      </c>
      <c r="J22" s="135"/>
      <c r="K22" s="135" t="s">
        <v>90</v>
      </c>
      <c r="L22" s="144"/>
      <c r="M22" s="135" t="s">
        <v>97</v>
      </c>
      <c r="N22" s="136"/>
      <c r="O22" s="135" t="s">
        <v>105</v>
      </c>
      <c r="P22" s="136"/>
      <c r="Q22" s="31"/>
      <c r="R22" s="31"/>
      <c r="S22" s="31"/>
    </row>
    <row r="23" spans="2:19" ht="15" customHeight="1">
      <c r="B23" s="164"/>
      <c r="C23" s="164"/>
      <c r="D23" s="165"/>
      <c r="E23" s="59" t="s">
        <v>5</v>
      </c>
      <c r="F23" s="60" t="s">
        <v>4</v>
      </c>
      <c r="G23" s="73" t="s">
        <v>5</v>
      </c>
      <c r="H23" s="74" t="s">
        <v>4</v>
      </c>
      <c r="I23" s="73" t="s">
        <v>5</v>
      </c>
      <c r="J23" s="74" t="s">
        <v>4</v>
      </c>
      <c r="K23" s="73" t="s">
        <v>5</v>
      </c>
      <c r="L23" s="74" t="s">
        <v>4</v>
      </c>
      <c r="M23" s="73" t="s">
        <v>5</v>
      </c>
      <c r="N23" s="74" t="s">
        <v>4</v>
      </c>
      <c r="O23" s="59" t="s">
        <v>5</v>
      </c>
      <c r="P23" s="60" t="s">
        <v>4</v>
      </c>
      <c r="Q23" s="31"/>
      <c r="R23" s="31"/>
      <c r="S23" s="31"/>
    </row>
    <row r="24" spans="2:16" s="31" customFormat="1" ht="17.25" customHeight="1">
      <c r="B24" s="140" t="s">
        <v>69</v>
      </c>
      <c r="C24" s="140"/>
      <c r="D24" s="141"/>
      <c r="E24" s="29">
        <v>10278364</v>
      </c>
      <c r="F24" s="30">
        <v>100</v>
      </c>
      <c r="G24" s="29">
        <v>10738768</v>
      </c>
      <c r="H24" s="30">
        <v>100</v>
      </c>
      <c r="I24" s="29">
        <v>10578885</v>
      </c>
      <c r="J24" s="30">
        <v>100</v>
      </c>
      <c r="K24" s="29">
        <v>13940263</v>
      </c>
      <c r="L24" s="92">
        <v>100</v>
      </c>
      <c r="M24" s="116">
        <v>13110079</v>
      </c>
      <c r="N24" s="30">
        <v>100</v>
      </c>
      <c r="O24" s="29">
        <f>SUM(O25,O31,O34)</f>
        <v>12160620</v>
      </c>
      <c r="P24" s="30">
        <v>100.00000000000001</v>
      </c>
    </row>
    <row r="25" spans="2:16" s="31" customFormat="1" ht="17.25" customHeight="1">
      <c r="B25" s="142" t="s">
        <v>46</v>
      </c>
      <c r="C25" s="142"/>
      <c r="D25" s="143"/>
      <c r="E25" s="27">
        <v>6783680</v>
      </c>
      <c r="F25" s="28">
        <v>65.9996084980061</v>
      </c>
      <c r="G25" s="27">
        <v>6959425</v>
      </c>
      <c r="H25" s="28">
        <v>64.8</v>
      </c>
      <c r="I25" s="27">
        <v>7219749</v>
      </c>
      <c r="J25" s="28">
        <v>68.2</v>
      </c>
      <c r="K25" s="27">
        <v>10727774</v>
      </c>
      <c r="L25" s="93">
        <v>76.95531999647352</v>
      </c>
      <c r="M25" s="117">
        <f>SUM(M26:M30)</f>
        <v>9174890</v>
      </c>
      <c r="N25" s="118">
        <f>(M25/$M$24)*100</f>
        <v>69.98348369983125</v>
      </c>
      <c r="O25" s="27">
        <f>SUM(O26:O30)</f>
        <v>8941378</v>
      </c>
      <c r="P25" s="28">
        <f>O25/O24*100</f>
        <v>73.5273201530843</v>
      </c>
    </row>
    <row r="26" spans="3:16" s="31" customFormat="1" ht="17.25" customHeight="1">
      <c r="C26" s="138" t="s">
        <v>55</v>
      </c>
      <c r="D26" s="139"/>
      <c r="E26" s="27">
        <v>1280586</v>
      </c>
      <c r="F26" s="28">
        <v>12.459045038685144</v>
      </c>
      <c r="G26" s="27">
        <v>1315756</v>
      </c>
      <c r="H26" s="28">
        <v>12.3</v>
      </c>
      <c r="I26" s="27">
        <v>1316282</v>
      </c>
      <c r="J26" s="28">
        <v>12.4</v>
      </c>
      <c r="K26" s="27">
        <v>1577388</v>
      </c>
      <c r="L26" s="93">
        <v>11.315338885643692</v>
      </c>
      <c r="M26" s="117">
        <v>1625036</v>
      </c>
      <c r="N26" s="118">
        <f>(M26/$M$24)*100</f>
        <v>12.395318136526866</v>
      </c>
      <c r="O26" s="27">
        <v>1691469</v>
      </c>
      <c r="P26" s="28">
        <f>O26/O24*100</f>
        <v>13.909397711629834</v>
      </c>
    </row>
    <row r="27" spans="3:16" s="31" customFormat="1" ht="17.25" customHeight="1">
      <c r="C27" s="138" t="s">
        <v>56</v>
      </c>
      <c r="D27" s="139"/>
      <c r="E27" s="27">
        <v>1438091</v>
      </c>
      <c r="F27" s="28">
        <v>13.991438715344193</v>
      </c>
      <c r="G27" s="27">
        <v>1513883</v>
      </c>
      <c r="H27" s="28">
        <v>14.1</v>
      </c>
      <c r="I27" s="27">
        <v>1559044</v>
      </c>
      <c r="J27" s="28">
        <v>14.7</v>
      </c>
      <c r="K27" s="27">
        <v>1908416</v>
      </c>
      <c r="L27" s="93">
        <v>13.6899569254899</v>
      </c>
      <c r="M27" s="117">
        <f>1965864+496</f>
        <v>1966360</v>
      </c>
      <c r="N27" s="118">
        <f>(M27/$M$24)*100</f>
        <v>14.99884173085456</v>
      </c>
      <c r="O27" s="27">
        <v>1962666</v>
      </c>
      <c r="P27" s="28">
        <f>O27/O24*100</f>
        <v>16.139522491451917</v>
      </c>
    </row>
    <row r="28" spans="3:16" s="31" customFormat="1" ht="17.25" customHeight="1">
      <c r="C28" s="138" t="s">
        <v>57</v>
      </c>
      <c r="D28" s="139"/>
      <c r="E28" s="27">
        <v>45874</v>
      </c>
      <c r="F28" s="28">
        <v>0.44631616471259433</v>
      </c>
      <c r="G28" s="27">
        <v>74458</v>
      </c>
      <c r="H28" s="28">
        <v>0.7</v>
      </c>
      <c r="I28" s="27">
        <v>61426</v>
      </c>
      <c r="J28" s="28">
        <v>0.6</v>
      </c>
      <c r="K28" s="27">
        <v>73473</v>
      </c>
      <c r="L28" s="93">
        <v>0.5270560533900974</v>
      </c>
      <c r="M28" s="117">
        <v>77339</v>
      </c>
      <c r="N28" s="118">
        <f aca="true" t="shared" si="0" ref="N28:N39">(M28/$M$24)*100</f>
        <v>0.5899201675291201</v>
      </c>
      <c r="O28" s="27">
        <v>58612</v>
      </c>
      <c r="P28" s="28">
        <f>O28/O24*100</f>
        <v>0.4819820042070223</v>
      </c>
    </row>
    <row r="29" spans="3:16" s="31" customFormat="1" ht="17.25" customHeight="1">
      <c r="C29" s="138" t="s">
        <v>58</v>
      </c>
      <c r="D29" s="139"/>
      <c r="E29" s="27">
        <v>3196934</v>
      </c>
      <c r="F29" s="28">
        <v>31.103529705700243</v>
      </c>
      <c r="G29" s="27">
        <v>3260683</v>
      </c>
      <c r="H29" s="28">
        <v>30.4</v>
      </c>
      <c r="I29" s="27">
        <v>3383000</v>
      </c>
      <c r="J29" s="28">
        <v>32</v>
      </c>
      <c r="K29" s="27">
        <v>3573370</v>
      </c>
      <c r="L29" s="93">
        <v>25.633447518170925</v>
      </c>
      <c r="M29" s="117">
        <v>4472130</v>
      </c>
      <c r="N29" s="118">
        <f t="shared" si="0"/>
        <v>34.11215142181828</v>
      </c>
      <c r="O29" s="27">
        <v>3965655</v>
      </c>
      <c r="P29" s="28">
        <f>O29/O24*100</f>
        <v>32.610631694765566</v>
      </c>
    </row>
    <row r="30" spans="3:16" s="31" customFormat="1" ht="17.25" customHeight="1">
      <c r="C30" s="138" t="s">
        <v>59</v>
      </c>
      <c r="D30" s="139"/>
      <c r="E30" s="27">
        <v>822195</v>
      </c>
      <c r="F30" s="28">
        <v>7.9992788735639255</v>
      </c>
      <c r="G30" s="27">
        <v>794645</v>
      </c>
      <c r="H30" s="28">
        <v>7.4</v>
      </c>
      <c r="I30" s="27">
        <v>899997</v>
      </c>
      <c r="J30" s="28">
        <v>8.5</v>
      </c>
      <c r="K30" s="27">
        <v>3595127</v>
      </c>
      <c r="L30" s="93">
        <v>25.789520613778947</v>
      </c>
      <c r="M30" s="117">
        <v>1034025</v>
      </c>
      <c r="N30" s="118">
        <f>(M30/$M$24)*100</f>
        <v>7.8872522431024255</v>
      </c>
      <c r="O30" s="27">
        <v>1262976</v>
      </c>
      <c r="P30" s="28">
        <f>O30/O24*100</f>
        <v>10.385786251029964</v>
      </c>
    </row>
    <row r="31" spans="2:16" s="31" customFormat="1" ht="17.25" customHeight="1">
      <c r="B31" s="142" t="s">
        <v>47</v>
      </c>
      <c r="C31" s="142"/>
      <c r="D31" s="143"/>
      <c r="E31" s="27">
        <v>1175104</v>
      </c>
      <c r="F31" s="28">
        <v>11.4327922225755</v>
      </c>
      <c r="G31" s="27">
        <v>1310456</v>
      </c>
      <c r="H31" s="28">
        <v>12.2</v>
      </c>
      <c r="I31" s="27">
        <v>946578</v>
      </c>
      <c r="J31" s="28">
        <v>8.9</v>
      </c>
      <c r="K31" s="27">
        <v>815289</v>
      </c>
      <c r="L31" s="93">
        <v>5.8484477660141705</v>
      </c>
      <c r="M31" s="117">
        <f>SUM(M32:M33)</f>
        <v>735693</v>
      </c>
      <c r="N31" s="118">
        <f>(M31/$M$24)*100</f>
        <v>5.6116595483520735</v>
      </c>
      <c r="O31" s="27">
        <f>SUM(O32:O33)</f>
        <v>709751</v>
      </c>
      <c r="P31" s="28">
        <f>O31/O24*100</f>
        <v>5.8364705089049735</v>
      </c>
    </row>
    <row r="32" spans="3:16" s="31" customFormat="1" ht="17.25" customHeight="1">
      <c r="C32" s="142" t="s">
        <v>60</v>
      </c>
      <c r="D32" s="143"/>
      <c r="E32" s="27">
        <v>1123197</v>
      </c>
      <c r="F32" s="28">
        <v>10.927779946302739</v>
      </c>
      <c r="G32" s="27">
        <v>1270615</v>
      </c>
      <c r="H32" s="28">
        <v>11.8</v>
      </c>
      <c r="I32" s="27">
        <v>900222</v>
      </c>
      <c r="J32" s="28">
        <v>8.5</v>
      </c>
      <c r="K32" s="27">
        <v>814051</v>
      </c>
      <c r="L32" s="93">
        <v>5.839567015342537</v>
      </c>
      <c r="M32" s="117">
        <v>735000</v>
      </c>
      <c r="N32" s="118">
        <f t="shared" si="0"/>
        <v>5.606373539015287</v>
      </c>
      <c r="O32" s="27">
        <v>581724</v>
      </c>
      <c r="P32" s="28">
        <f>O32/O24*100</f>
        <v>4.783670569428203</v>
      </c>
    </row>
    <row r="33" spans="3:16" s="31" customFormat="1" ht="17.25" customHeight="1">
      <c r="C33" s="142" t="s">
        <v>61</v>
      </c>
      <c r="D33" s="143"/>
      <c r="E33" s="27">
        <v>51907</v>
      </c>
      <c r="F33" s="28">
        <v>0.5050122762727609</v>
      </c>
      <c r="G33" s="27">
        <v>39841</v>
      </c>
      <c r="H33" s="28">
        <v>0.4</v>
      </c>
      <c r="I33" s="27">
        <v>46356</v>
      </c>
      <c r="J33" s="28">
        <v>0.4</v>
      </c>
      <c r="K33" s="27">
        <v>1238</v>
      </c>
      <c r="L33" s="93">
        <v>0.00888075067163367</v>
      </c>
      <c r="M33" s="117">
        <v>693</v>
      </c>
      <c r="N33" s="118">
        <f t="shared" si="0"/>
        <v>0.005286009336785843</v>
      </c>
      <c r="O33" s="27">
        <v>128027</v>
      </c>
      <c r="P33" s="28">
        <f>O33/O24*100</f>
        <v>1.05279993947677</v>
      </c>
    </row>
    <row r="34" spans="2:16" s="31" customFormat="1" ht="17.25" customHeight="1">
      <c r="B34" s="142" t="s">
        <v>48</v>
      </c>
      <c r="C34" s="142"/>
      <c r="D34" s="143"/>
      <c r="E34" s="27">
        <v>2319580</v>
      </c>
      <c r="F34" s="28">
        <v>22.5675992794184</v>
      </c>
      <c r="G34" s="27">
        <v>2468887</v>
      </c>
      <c r="H34" s="28">
        <v>23</v>
      </c>
      <c r="I34" s="27">
        <v>2412558</v>
      </c>
      <c r="J34" s="28">
        <v>22.8</v>
      </c>
      <c r="K34" s="27">
        <v>2397200</v>
      </c>
      <c r="L34" s="93">
        <v>17.196232237512305</v>
      </c>
      <c r="M34" s="117">
        <f>SUM(M35:M39)</f>
        <v>3199496</v>
      </c>
      <c r="N34" s="118">
        <f t="shared" si="0"/>
        <v>24.404856751816677</v>
      </c>
      <c r="O34" s="27">
        <f>SUM(O35:O39)</f>
        <v>2509491</v>
      </c>
      <c r="P34" s="28">
        <f>O34/O24*100</f>
        <v>20.636209338010726</v>
      </c>
    </row>
    <row r="35" spans="3:16" s="31" customFormat="1" ht="17.25" customHeight="1">
      <c r="C35" s="138" t="s">
        <v>62</v>
      </c>
      <c r="D35" s="139"/>
      <c r="E35" s="27">
        <v>642502</v>
      </c>
      <c r="F35" s="28">
        <v>6.251014266472758</v>
      </c>
      <c r="G35" s="27">
        <v>659769</v>
      </c>
      <c r="H35" s="28">
        <v>6.1</v>
      </c>
      <c r="I35" s="27">
        <v>704942</v>
      </c>
      <c r="J35" s="28">
        <v>6.7</v>
      </c>
      <c r="K35" s="27">
        <v>728200</v>
      </c>
      <c r="L35" s="93">
        <v>5.223717802167721</v>
      </c>
      <c r="M35" s="117">
        <v>765788</v>
      </c>
      <c r="N35" s="118">
        <f t="shared" si="0"/>
        <v>5.8412157546876715</v>
      </c>
      <c r="O35" s="27">
        <v>791656</v>
      </c>
      <c r="P35" s="28">
        <f>O35/O24*100</f>
        <v>6.509997023178095</v>
      </c>
    </row>
    <row r="36" spans="2:19" ht="17.25" customHeight="1">
      <c r="B36" s="31"/>
      <c r="C36" s="138" t="s">
        <v>67</v>
      </c>
      <c r="D36" s="139"/>
      <c r="E36" s="27">
        <v>461914</v>
      </c>
      <c r="F36" s="28">
        <v>4.494042047936811</v>
      </c>
      <c r="G36" s="27">
        <v>603278</v>
      </c>
      <c r="H36" s="28">
        <v>5.6</v>
      </c>
      <c r="I36" s="27">
        <v>451825</v>
      </c>
      <c r="J36" s="28">
        <v>4.3</v>
      </c>
      <c r="K36" s="27">
        <v>403234</v>
      </c>
      <c r="L36" s="93">
        <v>2.892585312056164</v>
      </c>
      <c r="M36" s="117">
        <v>1181757</v>
      </c>
      <c r="N36" s="118">
        <f t="shared" si="0"/>
        <v>9.014110441287196</v>
      </c>
      <c r="O36" s="27">
        <v>460078</v>
      </c>
      <c r="P36" s="28">
        <f>O36/O24*100</f>
        <v>3.783343283483901</v>
      </c>
      <c r="Q36" s="31"/>
      <c r="R36" s="31"/>
      <c r="S36" s="31"/>
    </row>
    <row r="37" spans="2:19" ht="17.25" customHeight="1">
      <c r="B37" s="31"/>
      <c r="C37" s="138" t="s">
        <v>63</v>
      </c>
      <c r="D37" s="139"/>
      <c r="E37" s="27">
        <v>0</v>
      </c>
      <c r="F37" s="28">
        <v>0</v>
      </c>
      <c r="G37" s="27">
        <v>0</v>
      </c>
      <c r="H37" s="28">
        <v>0</v>
      </c>
      <c r="I37" s="27">
        <v>0</v>
      </c>
      <c r="J37" s="28">
        <v>0</v>
      </c>
      <c r="K37" s="27">
        <v>0</v>
      </c>
      <c r="L37" s="93">
        <v>0</v>
      </c>
      <c r="M37" s="117">
        <v>0</v>
      </c>
      <c r="N37" s="118">
        <f t="shared" si="0"/>
        <v>0</v>
      </c>
      <c r="O37" s="27">
        <v>1000</v>
      </c>
      <c r="P37" s="28">
        <f>O37/O24*100</f>
        <v>0.008223264932215627</v>
      </c>
      <c r="Q37" s="31"/>
      <c r="R37" s="31"/>
      <c r="S37" s="31"/>
    </row>
    <row r="38" spans="2:19" ht="17.25" customHeight="1">
      <c r="B38" s="31"/>
      <c r="C38" s="138" t="s">
        <v>64</v>
      </c>
      <c r="D38" s="139"/>
      <c r="E38" s="27">
        <v>42800</v>
      </c>
      <c r="F38" s="28">
        <v>0.4164086813815895</v>
      </c>
      <c r="G38" s="27">
        <v>51100</v>
      </c>
      <c r="H38" s="28">
        <v>0.5</v>
      </c>
      <c r="I38" s="27">
        <v>47800</v>
      </c>
      <c r="J38" s="28">
        <v>0.5</v>
      </c>
      <c r="K38" s="27">
        <v>46600</v>
      </c>
      <c r="L38" s="93">
        <v>0.33428350670285056</v>
      </c>
      <c r="M38" s="117">
        <v>39500</v>
      </c>
      <c r="N38" s="118">
        <f t="shared" si="0"/>
        <v>0.3012949044776923</v>
      </c>
      <c r="O38" s="27">
        <v>38600</v>
      </c>
      <c r="P38" s="28">
        <f>O38/O24*100</f>
        <v>0.31741802638352323</v>
      </c>
      <c r="Q38" s="31"/>
      <c r="R38" s="31"/>
      <c r="S38" s="31"/>
    </row>
    <row r="39" spans="2:19" ht="17.25" customHeight="1" thickBot="1">
      <c r="B39" s="61"/>
      <c r="C39" s="148" t="s">
        <v>65</v>
      </c>
      <c r="D39" s="149"/>
      <c r="E39" s="62">
        <v>1172364</v>
      </c>
      <c r="F39" s="63">
        <v>11.406134283627239</v>
      </c>
      <c r="G39" s="62">
        <v>1154740</v>
      </c>
      <c r="H39" s="63">
        <v>10.8</v>
      </c>
      <c r="I39" s="62">
        <v>1207991</v>
      </c>
      <c r="J39" s="63">
        <v>11.4</v>
      </c>
      <c r="K39" s="62">
        <v>1219166</v>
      </c>
      <c r="L39" s="94">
        <v>8.74564561658557</v>
      </c>
      <c r="M39" s="119">
        <v>1212451</v>
      </c>
      <c r="N39" s="120">
        <f t="shared" si="0"/>
        <v>9.248235651364114</v>
      </c>
      <c r="O39" s="62">
        <v>1218157</v>
      </c>
      <c r="P39" s="63">
        <f>O39/O24*100</f>
        <v>10.017227740032991</v>
      </c>
      <c r="Q39" s="31"/>
      <c r="R39" s="33"/>
      <c r="S39" s="31"/>
    </row>
    <row r="40" spans="2:21" ht="13.5">
      <c r="B40" s="146" t="s">
        <v>42</v>
      </c>
      <c r="C40" s="146"/>
      <c r="D40" s="54"/>
      <c r="E40" s="54"/>
      <c r="F40" s="54"/>
      <c r="G40" s="51"/>
      <c r="H40" s="51"/>
      <c r="I40" s="51"/>
      <c r="J40" s="31"/>
      <c r="K40" s="31"/>
      <c r="L40" s="31"/>
      <c r="M40" s="31"/>
      <c r="N40" s="31"/>
      <c r="O40" s="31"/>
      <c r="P40" s="31"/>
      <c r="Q40" s="31"/>
      <c r="R40" s="33"/>
      <c r="S40" s="31"/>
      <c r="T40" s="31"/>
      <c r="U40" s="31"/>
    </row>
    <row r="41" ht="19.5" customHeight="1">
      <c r="L41" s="32"/>
    </row>
    <row r="42" ht="19.5" customHeight="1"/>
    <row r="43" ht="19.5" customHeight="1"/>
  </sheetData>
  <sheetProtection/>
  <mergeCells count="36">
    <mergeCell ref="G22:H22"/>
    <mergeCell ref="K22:L22"/>
    <mergeCell ref="C35:D35"/>
    <mergeCell ref="B20:H20"/>
    <mergeCell ref="C28:D28"/>
    <mergeCell ref="I22:J22"/>
    <mergeCell ref="B40:C40"/>
    <mergeCell ref="B5:H5"/>
    <mergeCell ref="I5:O5"/>
    <mergeCell ref="N6:O6"/>
    <mergeCell ref="B7:B8"/>
    <mergeCell ref="C7:H7"/>
    <mergeCell ref="I7:I8"/>
    <mergeCell ref="J7:O7"/>
    <mergeCell ref="B34:D34"/>
    <mergeCell ref="B22:D23"/>
    <mergeCell ref="C38:D38"/>
    <mergeCell ref="C29:D29"/>
    <mergeCell ref="B3:H3"/>
    <mergeCell ref="B18:C18"/>
    <mergeCell ref="I20:O20"/>
    <mergeCell ref="C39:D39"/>
    <mergeCell ref="C30:D30"/>
    <mergeCell ref="B31:D31"/>
    <mergeCell ref="C32:D32"/>
    <mergeCell ref="C33:D33"/>
    <mergeCell ref="M22:N22"/>
    <mergeCell ref="O22:P22"/>
    <mergeCell ref="A1:C1"/>
    <mergeCell ref="C36:D36"/>
    <mergeCell ref="C37:D37"/>
    <mergeCell ref="B24:D24"/>
    <mergeCell ref="B25:D25"/>
    <mergeCell ref="C26:D26"/>
    <mergeCell ref="C27:D27"/>
    <mergeCell ref="E22:F22"/>
  </mergeCells>
  <printOptions/>
  <pageMargins left="0.3937007874015748" right="0.3937007874015748" top="0.7874015748031497" bottom="0" header="0.5511811023622047" footer="0.5118110236220472"/>
  <pageSetup horizontalDpi="600" verticalDpi="600" orientation="portrait" paperSize="9" scale="76" r:id="rId3"/>
  <colBreaks count="1" manualBreakCount="1">
    <brk id="8" max="3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showGridLines="0" zoomScaleSheetLayoutView="85" zoomScalePageLayoutView="0" workbookViewId="0" topLeftCell="A1">
      <selection activeCell="A1" sqref="A1:B1"/>
    </sheetView>
  </sheetViews>
  <sheetFormatPr defaultColWidth="9.00390625" defaultRowHeight="13.5"/>
  <cols>
    <col min="1" max="1" width="6.625" style="5" customWidth="1"/>
    <col min="2" max="2" width="13.125" style="5" bestFit="1" customWidth="1"/>
    <col min="3" max="11" width="10.625" style="5" customWidth="1"/>
    <col min="12" max="14" width="10.625" style="14" customWidth="1"/>
    <col min="15" max="16" width="10.625" style="5" customWidth="1"/>
    <col min="17" max="19" width="10.625" style="14" customWidth="1"/>
    <col min="20" max="20" width="12.875" style="14" bestFit="1" customWidth="1"/>
    <col min="21" max="21" width="10.625" style="14" customWidth="1"/>
    <col min="22" max="22" width="10.625" style="20" customWidth="1"/>
    <col min="23" max="23" width="10.25390625" style="5" bestFit="1" customWidth="1"/>
    <col min="24" max="16384" width="9.00390625" style="5" customWidth="1"/>
  </cols>
  <sheetData>
    <row r="1" spans="1:22" ht="13.5">
      <c r="A1" s="168" t="s">
        <v>100</v>
      </c>
      <c r="B1" s="168"/>
      <c r="P1" s="13"/>
      <c r="Q1" s="13"/>
      <c r="R1" s="13"/>
      <c r="S1" s="13" t="s">
        <v>101</v>
      </c>
      <c r="T1" s="13"/>
      <c r="U1" s="13"/>
      <c r="V1" s="13"/>
    </row>
    <row r="2" spans="2:22" ht="13.5">
      <c r="B2" s="13"/>
      <c r="O2" s="6"/>
      <c r="P2" s="6"/>
      <c r="V2" s="6"/>
    </row>
    <row r="3" spans="2:22" s="101" customFormat="1" ht="17.25">
      <c r="B3" s="169" t="s">
        <v>109</v>
      </c>
      <c r="C3" s="169"/>
      <c r="D3" s="169"/>
      <c r="E3" s="169"/>
      <c r="F3" s="169"/>
      <c r="G3" s="169"/>
      <c r="H3" s="169"/>
      <c r="I3" s="169"/>
      <c r="J3" s="169"/>
      <c r="K3" s="170"/>
      <c r="L3" s="170"/>
      <c r="M3" s="170"/>
      <c r="N3" s="170"/>
      <c r="O3" s="170"/>
      <c r="P3" s="170"/>
      <c r="Q3" s="102"/>
      <c r="R3" s="102"/>
      <c r="S3" s="102"/>
      <c r="T3" s="102"/>
      <c r="U3" s="102"/>
      <c r="V3" s="102"/>
    </row>
    <row r="4" spans="2:22" ht="13.5">
      <c r="B4" s="13"/>
      <c r="I4" s="14"/>
      <c r="J4" s="14"/>
      <c r="K4" s="14"/>
      <c r="O4" s="64"/>
      <c r="P4" s="64"/>
      <c r="V4" s="64"/>
    </row>
    <row r="5" spans="2:22" ht="15" customHeight="1" thickBot="1">
      <c r="B5" s="7" t="s">
        <v>73</v>
      </c>
      <c r="C5" s="7"/>
      <c r="D5" s="7"/>
      <c r="E5" s="7"/>
      <c r="F5" s="7"/>
      <c r="G5" s="7"/>
      <c r="H5" s="7"/>
      <c r="I5" s="15"/>
      <c r="J5" s="15"/>
      <c r="K5" s="15"/>
      <c r="L5" s="15"/>
      <c r="M5" s="171" t="s">
        <v>111</v>
      </c>
      <c r="N5" s="171"/>
      <c r="O5" s="171"/>
      <c r="P5" s="171"/>
      <c r="Q5" s="171"/>
      <c r="R5" s="171"/>
      <c r="S5" s="171"/>
      <c r="T5" s="100"/>
      <c r="U5" s="100"/>
      <c r="V5" s="100"/>
    </row>
    <row r="6" spans="2:22" ht="15" customHeight="1" thickTop="1">
      <c r="B6" s="172" t="s">
        <v>49</v>
      </c>
      <c r="C6" s="174" t="s">
        <v>112</v>
      </c>
      <c r="D6" s="175"/>
      <c r="E6" s="175"/>
      <c r="F6" s="174" t="s">
        <v>91</v>
      </c>
      <c r="G6" s="175"/>
      <c r="H6" s="175"/>
      <c r="I6" s="174" t="s">
        <v>92</v>
      </c>
      <c r="J6" s="175"/>
      <c r="K6" s="175"/>
      <c r="L6" s="174" t="s">
        <v>95</v>
      </c>
      <c r="M6" s="175"/>
      <c r="N6" s="175"/>
      <c r="O6" s="174" t="s">
        <v>102</v>
      </c>
      <c r="P6" s="175"/>
      <c r="Q6" s="175"/>
      <c r="R6" s="175"/>
      <c r="S6" s="175"/>
      <c r="T6" s="10"/>
      <c r="U6" s="10"/>
      <c r="V6" s="10"/>
    </row>
    <row r="7" spans="2:22" ht="15" customHeight="1">
      <c r="B7" s="173"/>
      <c r="C7" s="16" t="s">
        <v>1</v>
      </c>
      <c r="D7" s="16" t="s">
        <v>83</v>
      </c>
      <c r="E7" s="17" t="s">
        <v>2</v>
      </c>
      <c r="F7" s="16" t="s">
        <v>1</v>
      </c>
      <c r="G7" s="16" t="s">
        <v>80</v>
      </c>
      <c r="H7" s="17" t="s">
        <v>2</v>
      </c>
      <c r="I7" s="16" t="s">
        <v>1</v>
      </c>
      <c r="J7" s="16" t="s">
        <v>113</v>
      </c>
      <c r="K7" s="17" t="s">
        <v>2</v>
      </c>
      <c r="L7" s="16" t="s">
        <v>1</v>
      </c>
      <c r="M7" s="16" t="s">
        <v>113</v>
      </c>
      <c r="N7" s="17" t="s">
        <v>2</v>
      </c>
      <c r="O7" s="16" t="s">
        <v>1</v>
      </c>
      <c r="P7" s="17" t="s">
        <v>83</v>
      </c>
      <c r="Q7" s="16" t="s">
        <v>2</v>
      </c>
      <c r="R7" s="16" t="s">
        <v>40</v>
      </c>
      <c r="S7" s="17" t="s">
        <v>39</v>
      </c>
      <c r="T7" s="5"/>
      <c r="U7" s="5"/>
      <c r="V7" s="5"/>
    </row>
    <row r="8" spans="2:22" ht="15" customHeight="1">
      <c r="B8" s="41" t="s">
        <v>8</v>
      </c>
      <c r="C8" s="12">
        <v>11450362</v>
      </c>
      <c r="D8" s="12">
        <v>11147734</v>
      </c>
      <c r="E8" s="12">
        <v>11048701</v>
      </c>
      <c r="F8" s="12">
        <v>10496665</v>
      </c>
      <c r="G8" s="12">
        <v>10598691</v>
      </c>
      <c r="H8" s="12">
        <v>10500371</v>
      </c>
      <c r="I8" s="12">
        <v>15000427</v>
      </c>
      <c r="J8" s="12">
        <v>14471517</v>
      </c>
      <c r="K8" s="12">
        <v>14374075</v>
      </c>
      <c r="L8" s="12">
        <v>13981565</v>
      </c>
      <c r="M8" s="12">
        <v>13800966</v>
      </c>
      <c r="N8" s="12">
        <v>13708237</v>
      </c>
      <c r="O8" s="12">
        <v>13092590</v>
      </c>
      <c r="P8" s="121">
        <v>12980209</v>
      </c>
      <c r="Q8" s="12">
        <v>12884923</v>
      </c>
      <c r="R8" s="122">
        <v>100</v>
      </c>
      <c r="S8" s="76">
        <v>-6.00598020007971</v>
      </c>
      <c r="T8" s="5"/>
      <c r="U8" s="5"/>
      <c r="V8" s="5"/>
    </row>
    <row r="9" spans="2:19" s="14" customFormat="1" ht="15" customHeight="1">
      <c r="B9" s="42" t="s">
        <v>11</v>
      </c>
      <c r="C9" s="11">
        <v>3861504</v>
      </c>
      <c r="D9" s="11">
        <v>3970835</v>
      </c>
      <c r="E9" s="11">
        <v>3871802</v>
      </c>
      <c r="F9" s="11">
        <v>3638770</v>
      </c>
      <c r="G9" s="11">
        <v>3749022</v>
      </c>
      <c r="H9" s="11">
        <v>3650702</v>
      </c>
      <c r="I9" s="11">
        <v>3830395</v>
      </c>
      <c r="J9" s="11">
        <v>3822510</v>
      </c>
      <c r="K9" s="11">
        <v>3725068</v>
      </c>
      <c r="L9" s="11">
        <v>4078384</v>
      </c>
      <c r="M9" s="11">
        <v>4039539</v>
      </c>
      <c r="N9" s="11">
        <v>3946810</v>
      </c>
      <c r="O9" s="11">
        <v>4255903</v>
      </c>
      <c r="P9" s="123">
        <v>4353592</v>
      </c>
      <c r="Q9" s="11">
        <v>4258306</v>
      </c>
      <c r="R9" s="124">
        <v>33.048750077901126</v>
      </c>
      <c r="S9" s="72">
        <v>7.892348504235058</v>
      </c>
    </row>
    <row r="10" spans="2:22" ht="15" customHeight="1">
      <c r="B10" s="41" t="s">
        <v>12</v>
      </c>
      <c r="C10" s="11">
        <v>2196710</v>
      </c>
      <c r="D10" s="11">
        <v>2280622</v>
      </c>
      <c r="E10" s="11">
        <v>2199721</v>
      </c>
      <c r="F10" s="11">
        <v>2242432</v>
      </c>
      <c r="G10" s="11">
        <v>2333461</v>
      </c>
      <c r="H10" s="11">
        <v>2249848</v>
      </c>
      <c r="I10" s="11">
        <v>2269245</v>
      </c>
      <c r="J10" s="11">
        <v>2363726</v>
      </c>
      <c r="K10" s="11">
        <v>2276954</v>
      </c>
      <c r="L10" s="11">
        <v>2311980</v>
      </c>
      <c r="M10" s="11">
        <v>2395719</v>
      </c>
      <c r="N10" s="11">
        <v>2324463</v>
      </c>
      <c r="O10" s="11">
        <v>2385455</v>
      </c>
      <c r="P10" s="123">
        <v>2470224</v>
      </c>
      <c r="Q10" s="11">
        <v>2396740</v>
      </c>
      <c r="R10" s="124">
        <v>18.601120084303183</v>
      </c>
      <c r="S10" s="72">
        <v>3.1094063446051923</v>
      </c>
      <c r="T10" s="5"/>
      <c r="U10" s="5"/>
      <c r="V10" s="5"/>
    </row>
    <row r="11" spans="2:22" ht="25.5" customHeight="1">
      <c r="B11" s="43" t="s">
        <v>75</v>
      </c>
      <c r="C11" s="11">
        <v>168720</v>
      </c>
      <c r="D11" s="11">
        <v>179217</v>
      </c>
      <c r="E11" s="11">
        <v>169818</v>
      </c>
      <c r="F11" s="11">
        <v>101363</v>
      </c>
      <c r="G11" s="11">
        <v>110363</v>
      </c>
      <c r="H11" s="11">
        <v>102515</v>
      </c>
      <c r="I11" s="11">
        <v>79999</v>
      </c>
      <c r="J11" s="11">
        <v>86099</v>
      </c>
      <c r="K11" s="11">
        <v>80545</v>
      </c>
      <c r="L11" s="11">
        <v>93056</v>
      </c>
      <c r="M11" s="11">
        <v>84249</v>
      </c>
      <c r="N11" s="11">
        <v>80348</v>
      </c>
      <c r="O11" s="11">
        <v>87127</v>
      </c>
      <c r="P11" s="123">
        <v>88822</v>
      </c>
      <c r="Q11" s="11">
        <v>84156</v>
      </c>
      <c r="R11" s="124">
        <v>0.6531354514109242</v>
      </c>
      <c r="S11" s="72">
        <v>4.739383680987697</v>
      </c>
      <c r="T11" s="5"/>
      <c r="U11" s="5"/>
      <c r="V11" s="5"/>
    </row>
    <row r="12" spans="2:22" ht="25.5" customHeight="1">
      <c r="B12" s="43" t="s">
        <v>76</v>
      </c>
      <c r="C12" s="11">
        <v>136998</v>
      </c>
      <c r="D12" s="11">
        <v>147096</v>
      </c>
      <c r="E12" s="11">
        <v>140072</v>
      </c>
      <c r="F12" s="11">
        <v>137038</v>
      </c>
      <c r="G12" s="11">
        <v>143305</v>
      </c>
      <c r="H12" s="11">
        <v>138117</v>
      </c>
      <c r="I12" s="11">
        <v>131936</v>
      </c>
      <c r="J12" s="11">
        <v>135424</v>
      </c>
      <c r="K12" s="11">
        <v>132266</v>
      </c>
      <c r="L12" s="11">
        <v>133418</v>
      </c>
      <c r="M12" s="11">
        <v>137539</v>
      </c>
      <c r="N12" s="11">
        <v>134663</v>
      </c>
      <c r="O12" s="11">
        <v>137645</v>
      </c>
      <c r="P12" s="123">
        <v>140086</v>
      </c>
      <c r="Q12" s="11">
        <v>137645</v>
      </c>
      <c r="R12" s="124">
        <v>1.06826404783327</v>
      </c>
      <c r="S12" s="72">
        <v>2.214416729168378</v>
      </c>
      <c r="T12" s="5"/>
      <c r="U12" s="5"/>
      <c r="V12" s="5"/>
    </row>
    <row r="13" spans="2:22" ht="15" customHeight="1">
      <c r="B13" s="41" t="s">
        <v>13</v>
      </c>
      <c r="C13" s="11">
        <v>10577</v>
      </c>
      <c r="D13" s="11">
        <v>11182</v>
      </c>
      <c r="E13" s="11">
        <v>11182</v>
      </c>
      <c r="F13" s="11">
        <v>8182</v>
      </c>
      <c r="G13" s="11">
        <v>8669</v>
      </c>
      <c r="H13" s="11">
        <v>8669</v>
      </c>
      <c r="I13" s="11">
        <v>5690</v>
      </c>
      <c r="J13" s="11">
        <v>7165</v>
      </c>
      <c r="K13" s="11">
        <v>7165</v>
      </c>
      <c r="L13" s="11">
        <v>31565</v>
      </c>
      <c r="M13" s="11">
        <v>31578</v>
      </c>
      <c r="N13" s="11">
        <v>31578</v>
      </c>
      <c r="O13" s="11">
        <v>16544</v>
      </c>
      <c r="P13" s="123">
        <v>16553</v>
      </c>
      <c r="Q13" s="11">
        <v>16553</v>
      </c>
      <c r="R13" s="124">
        <v>0.12846797765108878</v>
      </c>
      <c r="S13" s="72">
        <v>-47.580594084489206</v>
      </c>
      <c r="T13" s="5"/>
      <c r="U13" s="5"/>
      <c r="V13" s="5"/>
    </row>
    <row r="14" spans="2:22" ht="15" customHeight="1">
      <c r="B14" s="41" t="s">
        <v>14</v>
      </c>
      <c r="C14" s="11">
        <v>119182</v>
      </c>
      <c r="D14" s="11">
        <v>119195</v>
      </c>
      <c r="E14" s="11">
        <v>119195</v>
      </c>
      <c r="F14" s="11">
        <v>141630</v>
      </c>
      <c r="G14" s="11">
        <v>141604</v>
      </c>
      <c r="H14" s="11">
        <v>141604</v>
      </c>
      <c r="I14" s="11">
        <v>83164</v>
      </c>
      <c r="J14" s="11">
        <v>85003</v>
      </c>
      <c r="K14" s="11">
        <v>85003</v>
      </c>
      <c r="L14" s="11">
        <v>170270</v>
      </c>
      <c r="M14" s="11">
        <v>170268</v>
      </c>
      <c r="N14" s="11">
        <v>170268</v>
      </c>
      <c r="O14" s="11">
        <v>193236</v>
      </c>
      <c r="P14" s="123">
        <v>193255</v>
      </c>
      <c r="Q14" s="11">
        <v>193255</v>
      </c>
      <c r="R14" s="124">
        <v>1.4998537437903199</v>
      </c>
      <c r="S14" s="72">
        <v>13.500481593722835</v>
      </c>
      <c r="T14" s="5"/>
      <c r="U14" s="5"/>
      <c r="V14" s="5"/>
    </row>
    <row r="15" spans="2:22" ht="15" customHeight="1">
      <c r="B15" s="41" t="s">
        <v>15</v>
      </c>
      <c r="C15" s="11">
        <v>695605</v>
      </c>
      <c r="D15" s="11">
        <v>695568</v>
      </c>
      <c r="E15" s="11">
        <v>695568</v>
      </c>
      <c r="F15" s="11">
        <v>417955</v>
      </c>
      <c r="G15" s="11">
        <v>417961</v>
      </c>
      <c r="H15" s="11">
        <v>417961</v>
      </c>
      <c r="I15" s="11">
        <v>436632</v>
      </c>
      <c r="J15" s="11">
        <v>436672</v>
      </c>
      <c r="K15" s="11">
        <v>436672</v>
      </c>
      <c r="L15" s="11">
        <v>389709</v>
      </c>
      <c r="M15" s="11">
        <v>389684</v>
      </c>
      <c r="N15" s="11">
        <v>389684</v>
      </c>
      <c r="O15" s="11">
        <v>520500</v>
      </c>
      <c r="P15" s="123">
        <v>520280</v>
      </c>
      <c r="Q15" s="11">
        <v>520280</v>
      </c>
      <c r="R15" s="124">
        <v>4.03789762655159</v>
      </c>
      <c r="S15" s="72">
        <v>33.51330821896716</v>
      </c>
      <c r="T15" s="5"/>
      <c r="U15" s="5"/>
      <c r="V15" s="5"/>
    </row>
    <row r="16" spans="2:22" ht="15" customHeight="1">
      <c r="B16" s="41" t="s">
        <v>16</v>
      </c>
      <c r="C16" s="11">
        <v>283070</v>
      </c>
      <c r="D16" s="11">
        <v>283070</v>
      </c>
      <c r="E16" s="11">
        <v>283070</v>
      </c>
      <c r="F16" s="11">
        <v>287918</v>
      </c>
      <c r="G16" s="11">
        <v>287918</v>
      </c>
      <c r="H16" s="11">
        <v>287918</v>
      </c>
      <c r="I16" s="11">
        <v>287048</v>
      </c>
      <c r="J16" s="11">
        <v>287048</v>
      </c>
      <c r="K16" s="11">
        <v>287048</v>
      </c>
      <c r="L16" s="11">
        <v>433811</v>
      </c>
      <c r="M16" s="11">
        <v>433811</v>
      </c>
      <c r="N16" s="11">
        <v>433811</v>
      </c>
      <c r="O16" s="11">
        <v>598158</v>
      </c>
      <c r="P16" s="123">
        <v>598159</v>
      </c>
      <c r="Q16" s="11">
        <v>598159</v>
      </c>
      <c r="R16" s="124">
        <v>4.6423172261099275</v>
      </c>
      <c r="S16" s="72">
        <v>37.884700941193294</v>
      </c>
      <c r="T16" s="5"/>
      <c r="U16" s="5"/>
      <c r="V16" s="5"/>
    </row>
    <row r="17" spans="2:22" ht="15" customHeight="1">
      <c r="B17" s="41" t="s">
        <v>17</v>
      </c>
      <c r="C17" s="11">
        <v>250642</v>
      </c>
      <c r="D17" s="11">
        <v>254885</v>
      </c>
      <c r="E17" s="11">
        <v>253176</v>
      </c>
      <c r="F17" s="11">
        <v>302252</v>
      </c>
      <c r="G17" s="11">
        <v>305741</v>
      </c>
      <c r="H17" s="11">
        <v>304070</v>
      </c>
      <c r="I17" s="11">
        <v>536681</v>
      </c>
      <c r="J17" s="11">
        <v>421373</v>
      </c>
      <c r="K17" s="11">
        <v>419415</v>
      </c>
      <c r="L17" s="11">
        <v>514575</v>
      </c>
      <c r="M17" s="11">
        <v>396691</v>
      </c>
      <c r="N17" s="11">
        <v>381995</v>
      </c>
      <c r="O17" s="11">
        <v>317238</v>
      </c>
      <c r="P17" s="123">
        <v>326213</v>
      </c>
      <c r="Q17" s="11">
        <v>311518</v>
      </c>
      <c r="R17" s="124">
        <v>2.4176939202508234</v>
      </c>
      <c r="S17" s="72">
        <v>-18.449717928245136</v>
      </c>
      <c r="T17" s="5"/>
      <c r="U17" s="5"/>
      <c r="V17" s="5"/>
    </row>
    <row r="18" spans="2:19" s="14" customFormat="1" ht="15" customHeight="1">
      <c r="B18" s="42" t="s">
        <v>18</v>
      </c>
      <c r="C18" s="11">
        <v>7588858</v>
      </c>
      <c r="D18" s="11">
        <v>7176899</v>
      </c>
      <c r="E18" s="11">
        <v>7176899</v>
      </c>
      <c r="F18" s="11">
        <v>6857895</v>
      </c>
      <c r="G18" s="11">
        <v>6849669</v>
      </c>
      <c r="H18" s="11">
        <v>6849669</v>
      </c>
      <c r="I18" s="11">
        <v>11170032</v>
      </c>
      <c r="J18" s="11">
        <v>10649007</v>
      </c>
      <c r="K18" s="11">
        <v>10649007</v>
      </c>
      <c r="L18" s="11">
        <v>9903181</v>
      </c>
      <c r="M18" s="11">
        <v>9761427</v>
      </c>
      <c r="N18" s="11">
        <v>9761427</v>
      </c>
      <c r="O18" s="11">
        <v>8836668</v>
      </c>
      <c r="P18" s="123">
        <v>8626617</v>
      </c>
      <c r="Q18" s="11">
        <v>8626617</v>
      </c>
      <c r="R18" s="124">
        <v>66.95124992209888</v>
      </c>
      <c r="S18" s="72">
        <v>-11.625451893457795</v>
      </c>
    </row>
    <row r="19" spans="2:22" ht="15" customHeight="1">
      <c r="B19" s="41" t="s">
        <v>19</v>
      </c>
      <c r="C19" s="11">
        <v>127628</v>
      </c>
      <c r="D19" s="11">
        <v>127628</v>
      </c>
      <c r="E19" s="11">
        <v>127628</v>
      </c>
      <c r="F19" s="11">
        <v>133161</v>
      </c>
      <c r="G19" s="11">
        <v>133161</v>
      </c>
      <c r="H19" s="11">
        <v>133161</v>
      </c>
      <c r="I19" s="11">
        <v>139259</v>
      </c>
      <c r="J19" s="11">
        <v>139259</v>
      </c>
      <c r="K19" s="11">
        <v>139259</v>
      </c>
      <c r="L19" s="11">
        <v>141179</v>
      </c>
      <c r="M19" s="11">
        <v>141179</v>
      </c>
      <c r="N19" s="11">
        <v>141179</v>
      </c>
      <c r="O19" s="11">
        <v>149087</v>
      </c>
      <c r="P19" s="123">
        <v>149087</v>
      </c>
      <c r="Q19" s="11">
        <v>149087</v>
      </c>
      <c r="R19" s="124">
        <v>1.157065509821052</v>
      </c>
      <c r="S19" s="72">
        <v>5.601399641589744</v>
      </c>
      <c r="T19" s="5"/>
      <c r="U19" s="5"/>
      <c r="V19" s="5"/>
    </row>
    <row r="20" spans="2:22" ht="15" customHeight="1">
      <c r="B20" s="41" t="s">
        <v>20</v>
      </c>
      <c r="C20" s="11">
        <v>2972</v>
      </c>
      <c r="D20" s="11">
        <v>2972</v>
      </c>
      <c r="E20" s="11">
        <v>2972</v>
      </c>
      <c r="F20" s="11">
        <v>1140</v>
      </c>
      <c r="G20" s="11">
        <v>1140</v>
      </c>
      <c r="H20" s="11">
        <v>1140</v>
      </c>
      <c r="I20" s="11">
        <v>1243</v>
      </c>
      <c r="J20" s="11">
        <v>1243</v>
      </c>
      <c r="K20" s="11">
        <v>1243</v>
      </c>
      <c r="L20" s="11">
        <v>1329</v>
      </c>
      <c r="M20" s="11">
        <v>1329</v>
      </c>
      <c r="N20" s="11">
        <v>1329</v>
      </c>
      <c r="O20" s="11">
        <v>536</v>
      </c>
      <c r="P20" s="123">
        <v>536</v>
      </c>
      <c r="Q20" s="11">
        <v>536</v>
      </c>
      <c r="R20" s="124">
        <v>0.004159900683923373</v>
      </c>
      <c r="S20" s="72">
        <v>-59.668924003009785</v>
      </c>
      <c r="T20" s="5"/>
      <c r="U20" s="5"/>
      <c r="V20" s="5"/>
    </row>
    <row r="21" spans="2:22" ht="15" customHeight="1">
      <c r="B21" s="83" t="s">
        <v>94</v>
      </c>
      <c r="C21" s="71"/>
      <c r="D21" s="82"/>
      <c r="E21" s="11">
        <v>0</v>
      </c>
      <c r="F21" s="11">
        <v>0</v>
      </c>
      <c r="G21" s="11">
        <v>0</v>
      </c>
      <c r="H21" s="11">
        <v>0</v>
      </c>
      <c r="I21" s="11">
        <v>10002</v>
      </c>
      <c r="J21" s="11">
        <v>10002</v>
      </c>
      <c r="K21" s="11">
        <v>10002</v>
      </c>
      <c r="L21" s="123">
        <v>21914</v>
      </c>
      <c r="M21" s="77">
        <v>21914</v>
      </c>
      <c r="N21" s="77">
        <v>21914</v>
      </c>
      <c r="O21" s="77">
        <v>26954</v>
      </c>
      <c r="P21" s="125">
        <v>26954</v>
      </c>
      <c r="Q21" s="123">
        <v>26954</v>
      </c>
      <c r="R21" s="124">
        <v>0.20919022954192273</v>
      </c>
      <c r="S21" s="72">
        <v>22.998996075568122</v>
      </c>
      <c r="T21" s="67"/>
      <c r="U21" s="5"/>
      <c r="V21" s="5"/>
    </row>
    <row r="22" spans="2:22" ht="27.75" customHeight="1">
      <c r="B22" s="43" t="s">
        <v>77</v>
      </c>
      <c r="C22" s="11">
        <v>441637</v>
      </c>
      <c r="D22" s="11">
        <v>441637</v>
      </c>
      <c r="E22" s="11">
        <v>441637</v>
      </c>
      <c r="F22" s="11">
        <v>411013</v>
      </c>
      <c r="G22" s="11">
        <v>411013</v>
      </c>
      <c r="H22" s="11">
        <v>411013</v>
      </c>
      <c r="I22" s="11">
        <v>513895</v>
      </c>
      <c r="J22" s="11">
        <v>513895</v>
      </c>
      <c r="K22" s="11">
        <v>513895</v>
      </c>
      <c r="L22" s="11">
        <v>565223</v>
      </c>
      <c r="M22" s="11">
        <v>565223</v>
      </c>
      <c r="N22" s="11">
        <v>565223</v>
      </c>
      <c r="O22" s="11">
        <v>599048</v>
      </c>
      <c r="P22" s="123">
        <v>599048</v>
      </c>
      <c r="Q22" s="11">
        <v>599048</v>
      </c>
      <c r="R22" s="124">
        <v>4.6492167628785985</v>
      </c>
      <c r="S22" s="72">
        <v>5.984363693621808</v>
      </c>
      <c r="T22" s="5"/>
      <c r="U22" s="5"/>
      <c r="V22" s="5"/>
    </row>
    <row r="23" spans="2:22" ht="24">
      <c r="B23" s="43" t="s">
        <v>78</v>
      </c>
      <c r="C23" s="11">
        <v>22061</v>
      </c>
      <c r="D23" s="11">
        <v>22061</v>
      </c>
      <c r="E23" s="11">
        <v>22061</v>
      </c>
      <c r="F23" s="11">
        <v>12472</v>
      </c>
      <c r="G23" s="11">
        <v>12473</v>
      </c>
      <c r="H23" s="11">
        <v>12473</v>
      </c>
      <c r="I23" s="11"/>
      <c r="J23" s="11"/>
      <c r="K23" s="11"/>
      <c r="L23" s="11"/>
      <c r="M23" s="11"/>
      <c r="N23" s="11"/>
      <c r="O23" s="11"/>
      <c r="P23" s="123"/>
      <c r="Q23" s="11"/>
      <c r="R23" s="124"/>
      <c r="S23" s="72"/>
      <c r="T23" s="5"/>
      <c r="U23" s="5"/>
      <c r="V23" s="5"/>
    </row>
    <row r="24" spans="2:22" ht="13.5">
      <c r="B24" s="44" t="s">
        <v>86</v>
      </c>
      <c r="C24" s="78" t="s">
        <v>93</v>
      </c>
      <c r="D24" s="78" t="s">
        <v>93</v>
      </c>
      <c r="E24" s="78" t="s">
        <v>93</v>
      </c>
      <c r="F24" s="78">
        <v>3340</v>
      </c>
      <c r="G24" s="78">
        <v>3340</v>
      </c>
      <c r="H24" s="78">
        <v>3340</v>
      </c>
      <c r="I24" s="78">
        <v>6872</v>
      </c>
      <c r="J24" s="78">
        <v>6873</v>
      </c>
      <c r="K24" s="78">
        <v>6873</v>
      </c>
      <c r="L24" s="11">
        <v>7284</v>
      </c>
      <c r="M24" s="11">
        <v>7284</v>
      </c>
      <c r="N24" s="11">
        <v>7284</v>
      </c>
      <c r="O24" s="11">
        <v>6670</v>
      </c>
      <c r="P24" s="123">
        <v>6670</v>
      </c>
      <c r="Q24" s="11">
        <v>6670</v>
      </c>
      <c r="R24" s="124">
        <v>0.05176592828688227</v>
      </c>
      <c r="S24" s="72">
        <v>-8.429434376716094</v>
      </c>
      <c r="T24" s="5"/>
      <c r="U24" s="5"/>
      <c r="V24" s="5"/>
    </row>
    <row r="25" spans="2:22" ht="13.5">
      <c r="B25" s="44" t="s">
        <v>10</v>
      </c>
      <c r="C25" s="11">
        <v>26725</v>
      </c>
      <c r="D25" s="11">
        <v>26725</v>
      </c>
      <c r="E25" s="11">
        <v>26725</v>
      </c>
      <c r="F25" s="11">
        <v>62548</v>
      </c>
      <c r="G25" s="11">
        <v>62548</v>
      </c>
      <c r="H25" s="11">
        <v>62548</v>
      </c>
      <c r="I25" s="11">
        <v>36102</v>
      </c>
      <c r="J25" s="11">
        <v>36102</v>
      </c>
      <c r="K25" s="11">
        <v>36102</v>
      </c>
      <c r="L25" s="11">
        <v>55037</v>
      </c>
      <c r="M25" s="11">
        <v>55037</v>
      </c>
      <c r="N25" s="11">
        <v>55037</v>
      </c>
      <c r="O25" s="11">
        <v>40548</v>
      </c>
      <c r="P25" s="123">
        <v>40548</v>
      </c>
      <c r="Q25" s="11">
        <v>40548</v>
      </c>
      <c r="R25" s="124">
        <v>0.3146933823353077</v>
      </c>
      <c r="S25" s="72">
        <v>-26.325926195105108</v>
      </c>
      <c r="T25" s="5"/>
      <c r="U25" s="5"/>
      <c r="V25" s="5"/>
    </row>
    <row r="26" spans="2:22" ht="15" customHeight="1">
      <c r="B26" s="41" t="s">
        <v>21</v>
      </c>
      <c r="C26" s="11">
        <v>2827555</v>
      </c>
      <c r="D26" s="11">
        <v>2827555</v>
      </c>
      <c r="E26" s="11">
        <v>2827555</v>
      </c>
      <c r="F26" s="11">
        <v>2912801</v>
      </c>
      <c r="G26" s="11">
        <v>2912801</v>
      </c>
      <c r="H26" s="11">
        <v>2912801</v>
      </c>
      <c r="I26" s="11">
        <v>2959231</v>
      </c>
      <c r="J26" s="11">
        <v>2959231</v>
      </c>
      <c r="K26" s="11">
        <v>2959231</v>
      </c>
      <c r="L26" s="11">
        <v>3389786</v>
      </c>
      <c r="M26" s="11">
        <v>3389786</v>
      </c>
      <c r="N26" s="11">
        <v>3389786</v>
      </c>
      <c r="O26" s="11">
        <v>3368580</v>
      </c>
      <c r="P26" s="123">
        <v>3368580</v>
      </c>
      <c r="Q26" s="11">
        <v>3368580</v>
      </c>
      <c r="R26" s="124">
        <v>26.143578816885437</v>
      </c>
      <c r="S26" s="72">
        <v>-0.6255852139338547</v>
      </c>
      <c r="T26" s="5"/>
      <c r="U26" s="5"/>
      <c r="V26" s="5"/>
    </row>
    <row r="27" spans="2:22" ht="27" customHeight="1">
      <c r="B27" s="43" t="s">
        <v>79</v>
      </c>
      <c r="C27" s="11">
        <v>3645</v>
      </c>
      <c r="D27" s="11">
        <v>3645</v>
      </c>
      <c r="E27" s="11">
        <v>3645</v>
      </c>
      <c r="F27" s="11">
        <v>3461</v>
      </c>
      <c r="G27" s="11">
        <v>3461</v>
      </c>
      <c r="H27" s="11">
        <v>3461</v>
      </c>
      <c r="I27" s="11">
        <v>3809</v>
      </c>
      <c r="J27" s="11">
        <v>3809</v>
      </c>
      <c r="K27" s="11">
        <v>3809</v>
      </c>
      <c r="L27" s="11">
        <v>3644</v>
      </c>
      <c r="M27" s="11">
        <v>3644</v>
      </c>
      <c r="N27" s="11">
        <v>3644</v>
      </c>
      <c r="O27" s="11">
        <v>3809</v>
      </c>
      <c r="P27" s="123">
        <v>3588</v>
      </c>
      <c r="Q27" s="11">
        <v>3588</v>
      </c>
      <c r="R27" s="124">
        <v>0.027846499354322877</v>
      </c>
      <c r="S27" s="72">
        <v>-1.5367727771679496</v>
      </c>
      <c r="T27" s="5"/>
      <c r="U27" s="5"/>
      <c r="V27" s="5"/>
    </row>
    <row r="28" spans="2:22" ht="20.25" customHeight="1">
      <c r="B28" s="43" t="s">
        <v>44</v>
      </c>
      <c r="C28" s="11">
        <v>4978</v>
      </c>
      <c r="D28" s="11">
        <v>4978</v>
      </c>
      <c r="E28" s="11">
        <v>4978</v>
      </c>
      <c r="F28" s="11">
        <v>6099</v>
      </c>
      <c r="G28" s="11">
        <v>6099</v>
      </c>
      <c r="H28" s="11">
        <v>6099</v>
      </c>
      <c r="I28" s="11">
        <v>4913</v>
      </c>
      <c r="J28" s="11">
        <v>4913</v>
      </c>
      <c r="K28" s="11">
        <v>4913</v>
      </c>
      <c r="L28" s="11">
        <v>9610</v>
      </c>
      <c r="M28" s="11">
        <v>9610</v>
      </c>
      <c r="N28" s="11">
        <v>9610</v>
      </c>
      <c r="O28" s="11">
        <v>7031</v>
      </c>
      <c r="P28" s="123">
        <v>7031</v>
      </c>
      <c r="Q28" s="11">
        <v>7031</v>
      </c>
      <c r="R28" s="124">
        <v>0.054567652441539626</v>
      </c>
      <c r="S28" s="72">
        <v>-26.836628511966698</v>
      </c>
      <c r="T28" s="5"/>
      <c r="U28" s="5"/>
      <c r="V28" s="5"/>
    </row>
    <row r="29" spans="2:22" ht="24">
      <c r="B29" s="43" t="s">
        <v>45</v>
      </c>
      <c r="C29" s="11">
        <v>5686</v>
      </c>
      <c r="D29" s="11">
        <v>5686</v>
      </c>
      <c r="E29" s="11">
        <v>5686</v>
      </c>
      <c r="F29" s="11">
        <v>3289</v>
      </c>
      <c r="G29" s="11">
        <v>3289</v>
      </c>
      <c r="H29" s="11">
        <v>3289</v>
      </c>
      <c r="I29" s="11">
        <v>5953</v>
      </c>
      <c r="J29" s="11">
        <v>5953</v>
      </c>
      <c r="K29" s="11">
        <v>5953</v>
      </c>
      <c r="L29" s="11">
        <v>9857</v>
      </c>
      <c r="M29" s="11">
        <v>9857</v>
      </c>
      <c r="N29" s="11">
        <v>9857</v>
      </c>
      <c r="O29" s="11">
        <v>5709</v>
      </c>
      <c r="P29" s="123">
        <v>5709</v>
      </c>
      <c r="Q29" s="11">
        <v>5709</v>
      </c>
      <c r="R29" s="124">
        <v>0.044307598889027126</v>
      </c>
      <c r="S29" s="72">
        <v>-42.08176930100436</v>
      </c>
      <c r="T29" s="5"/>
      <c r="U29" s="5"/>
      <c r="V29" s="5"/>
    </row>
    <row r="30" spans="2:22" ht="15" customHeight="1">
      <c r="B30" s="41" t="s">
        <v>22</v>
      </c>
      <c r="C30" s="11">
        <v>1993683</v>
      </c>
      <c r="D30" s="11">
        <v>1908125</v>
      </c>
      <c r="E30" s="11">
        <v>1908125</v>
      </c>
      <c r="F30" s="11">
        <v>1863831</v>
      </c>
      <c r="G30" s="11">
        <v>1862025</v>
      </c>
      <c r="H30" s="11">
        <v>1862025</v>
      </c>
      <c r="I30" s="11">
        <v>5588142</v>
      </c>
      <c r="J30" s="11">
        <v>5182659</v>
      </c>
      <c r="K30" s="11">
        <v>5182659</v>
      </c>
      <c r="L30" s="11">
        <v>3683404</v>
      </c>
      <c r="M30" s="11">
        <v>3584218</v>
      </c>
      <c r="N30" s="11">
        <v>3584218</v>
      </c>
      <c r="O30" s="11">
        <v>2933230</v>
      </c>
      <c r="P30" s="123">
        <v>2836554</v>
      </c>
      <c r="Q30" s="11">
        <v>2836554</v>
      </c>
      <c r="R30" s="124">
        <v>22.014520381689515</v>
      </c>
      <c r="S30" s="72">
        <v>-20.85989189273644</v>
      </c>
      <c r="T30" s="5"/>
      <c r="U30" s="5"/>
      <c r="V30" s="5"/>
    </row>
    <row r="31" spans="2:22" ht="15" customHeight="1">
      <c r="B31" s="41" t="s">
        <v>23</v>
      </c>
      <c r="C31" s="11">
        <v>1101586</v>
      </c>
      <c r="D31" s="11">
        <v>1059785</v>
      </c>
      <c r="E31" s="11">
        <v>1059785</v>
      </c>
      <c r="F31" s="11">
        <v>1060412</v>
      </c>
      <c r="G31" s="11">
        <v>1053991</v>
      </c>
      <c r="H31" s="11">
        <v>1053991</v>
      </c>
      <c r="I31" s="11">
        <v>1363817</v>
      </c>
      <c r="J31" s="11">
        <v>1288774</v>
      </c>
      <c r="K31" s="11">
        <v>1288774</v>
      </c>
      <c r="L31" s="11">
        <v>1430190</v>
      </c>
      <c r="M31" s="11">
        <v>1399722</v>
      </c>
      <c r="N31" s="11">
        <v>1399722</v>
      </c>
      <c r="O31" s="11">
        <v>1360963</v>
      </c>
      <c r="P31" s="123">
        <v>1298509</v>
      </c>
      <c r="Q31" s="11">
        <v>1298509</v>
      </c>
      <c r="R31" s="124">
        <v>10.077739696232566</v>
      </c>
      <c r="S31" s="72">
        <v>-7.230935857263088</v>
      </c>
      <c r="T31" s="5"/>
      <c r="U31" s="5"/>
      <c r="V31" s="5"/>
    </row>
    <row r="32" spans="2:22" ht="15" customHeight="1" thickBot="1">
      <c r="B32" s="45" t="s">
        <v>24</v>
      </c>
      <c r="C32" s="18">
        <v>1030702</v>
      </c>
      <c r="D32" s="18">
        <v>746102</v>
      </c>
      <c r="E32" s="18">
        <v>746102</v>
      </c>
      <c r="F32" s="18">
        <v>384328</v>
      </c>
      <c r="G32" s="18">
        <v>384328</v>
      </c>
      <c r="H32" s="18">
        <v>384328</v>
      </c>
      <c r="I32" s="18">
        <v>536794</v>
      </c>
      <c r="J32" s="18">
        <v>496294</v>
      </c>
      <c r="K32" s="18">
        <v>496294</v>
      </c>
      <c r="L32" s="18">
        <v>584724</v>
      </c>
      <c r="M32" s="18">
        <v>572624</v>
      </c>
      <c r="N32" s="18">
        <v>572624</v>
      </c>
      <c r="O32" s="18">
        <v>334503</v>
      </c>
      <c r="P32" s="126">
        <v>283803</v>
      </c>
      <c r="Q32" s="18">
        <v>283803</v>
      </c>
      <c r="R32" s="127">
        <v>2.202597563058778</v>
      </c>
      <c r="S32" s="79">
        <v>-50.43815837268435</v>
      </c>
      <c r="T32" s="5"/>
      <c r="U32" s="5"/>
      <c r="V32" s="5"/>
    </row>
    <row r="33" spans="2:22" ht="15" customHeight="1">
      <c r="B33" s="176" t="s">
        <v>42</v>
      </c>
      <c r="C33" s="176"/>
      <c r="D33" s="10"/>
      <c r="E33" s="10"/>
      <c r="F33" s="10"/>
      <c r="G33" s="10"/>
      <c r="H33" s="10"/>
      <c r="I33" s="19"/>
      <c r="J33" s="19"/>
      <c r="K33" s="19"/>
      <c r="L33" s="19"/>
      <c r="M33" s="19"/>
      <c r="N33" s="19"/>
      <c r="O33" s="14"/>
      <c r="P33" s="14"/>
      <c r="Q33" s="19"/>
      <c r="R33" s="19"/>
      <c r="S33" s="19"/>
      <c r="T33" s="19"/>
      <c r="U33" s="19"/>
      <c r="V33" s="65"/>
    </row>
    <row r="34" spans="2:22" ht="15" customHeight="1">
      <c r="B34" s="10"/>
      <c r="C34" s="10"/>
      <c r="D34" s="10"/>
      <c r="E34" s="10"/>
      <c r="F34" s="10"/>
      <c r="G34" s="10"/>
      <c r="H34" s="10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66"/>
    </row>
    <row r="35" spans="2:22" ht="15" customHeight="1" thickBot="1">
      <c r="B35" s="7" t="s">
        <v>74</v>
      </c>
      <c r="C35" s="7"/>
      <c r="D35" s="7"/>
      <c r="E35" s="7"/>
      <c r="F35" s="7"/>
      <c r="G35" s="7"/>
      <c r="H35" s="7"/>
      <c r="I35" s="15"/>
      <c r="J35" s="15"/>
      <c r="K35" s="177" t="s">
        <v>110</v>
      </c>
      <c r="L35" s="177"/>
      <c r="M35" s="177"/>
      <c r="N35" s="177"/>
      <c r="O35" s="128"/>
      <c r="P35" s="128"/>
      <c r="Q35" s="103"/>
      <c r="R35" s="103"/>
      <c r="V35" s="65"/>
    </row>
    <row r="36" spans="2:22" ht="15" customHeight="1" thickTop="1">
      <c r="B36" s="172" t="s">
        <v>0</v>
      </c>
      <c r="C36" s="174" t="s">
        <v>114</v>
      </c>
      <c r="D36" s="178"/>
      <c r="E36" s="174" t="s">
        <v>85</v>
      </c>
      <c r="F36" s="179"/>
      <c r="G36" s="180" t="s">
        <v>103</v>
      </c>
      <c r="H36" s="180"/>
      <c r="I36" s="180" t="s">
        <v>96</v>
      </c>
      <c r="J36" s="180"/>
      <c r="K36" s="180" t="s">
        <v>104</v>
      </c>
      <c r="L36" s="180"/>
      <c r="M36" s="180"/>
      <c r="N36" s="181"/>
      <c r="O36" s="75"/>
      <c r="P36" s="75"/>
      <c r="Q36" s="75"/>
      <c r="R36" s="75"/>
      <c r="S36" s="75"/>
      <c r="U36" s="5"/>
      <c r="V36" s="5"/>
    </row>
    <row r="37" spans="2:22" ht="15" customHeight="1">
      <c r="B37" s="173"/>
      <c r="C37" s="40" t="s">
        <v>1</v>
      </c>
      <c r="D37" s="35" t="s">
        <v>3</v>
      </c>
      <c r="E37" s="40" t="s">
        <v>66</v>
      </c>
      <c r="F37" s="35" t="s">
        <v>3</v>
      </c>
      <c r="G37" s="40" t="s">
        <v>66</v>
      </c>
      <c r="H37" s="35" t="s">
        <v>3</v>
      </c>
      <c r="I37" s="40" t="s">
        <v>66</v>
      </c>
      <c r="J37" s="35" t="s">
        <v>3</v>
      </c>
      <c r="K37" s="40" t="s">
        <v>66</v>
      </c>
      <c r="L37" s="35" t="s">
        <v>3</v>
      </c>
      <c r="M37" s="80" t="s">
        <v>40</v>
      </c>
      <c r="N37" s="81" t="s">
        <v>39</v>
      </c>
      <c r="O37" s="105"/>
      <c r="P37" s="105"/>
      <c r="U37" s="5"/>
      <c r="V37" s="5"/>
    </row>
    <row r="38" spans="2:22" ht="15" customHeight="1">
      <c r="B38" s="68" t="s">
        <v>25</v>
      </c>
      <c r="C38" s="12">
        <v>11450362</v>
      </c>
      <c r="D38" s="12">
        <v>10738768</v>
      </c>
      <c r="E38" s="12">
        <v>10496665</v>
      </c>
      <c r="F38" s="12">
        <v>10214550</v>
      </c>
      <c r="G38" s="12">
        <v>15000427</v>
      </c>
      <c r="H38" s="12">
        <v>13940263</v>
      </c>
      <c r="I38" s="12">
        <v>13981565</v>
      </c>
      <c r="J38" s="12">
        <v>13110079</v>
      </c>
      <c r="K38" s="12">
        <v>13092590</v>
      </c>
      <c r="L38" s="12">
        <v>12160620</v>
      </c>
      <c r="M38" s="122">
        <v>100</v>
      </c>
      <c r="N38" s="129">
        <f>((L38/J38)-1)*100</f>
        <v>-7.2422065496325345</v>
      </c>
      <c r="O38" s="19"/>
      <c r="P38" s="130"/>
      <c r="U38" s="5"/>
      <c r="V38" s="5"/>
    </row>
    <row r="39" spans="2:22" ht="15" customHeight="1">
      <c r="B39" s="69" t="s">
        <v>26</v>
      </c>
      <c r="C39" s="11">
        <v>80587</v>
      </c>
      <c r="D39" s="11">
        <v>79628</v>
      </c>
      <c r="E39" s="11">
        <v>82613</v>
      </c>
      <c r="F39" s="11">
        <v>82101</v>
      </c>
      <c r="G39" s="11">
        <v>83933</v>
      </c>
      <c r="H39" s="11">
        <v>83607</v>
      </c>
      <c r="I39" s="11">
        <v>84165</v>
      </c>
      <c r="J39" s="11">
        <v>83381</v>
      </c>
      <c r="K39" s="11">
        <v>77083</v>
      </c>
      <c r="L39" s="11">
        <v>76108</v>
      </c>
      <c r="M39" s="124">
        <f>(L39/L38)*100</f>
        <v>0.6258562474610669</v>
      </c>
      <c r="N39" s="131">
        <f aca="true" t="shared" si="0" ref="N39:N50">((L39/J39)-1)*100</f>
        <v>-8.72261066669865</v>
      </c>
      <c r="O39" s="19"/>
      <c r="P39" s="130"/>
      <c r="U39" s="5"/>
      <c r="V39" s="5"/>
    </row>
    <row r="40" spans="2:22" ht="15" customHeight="1">
      <c r="B40" s="69" t="s">
        <v>27</v>
      </c>
      <c r="C40" s="11">
        <v>1169264</v>
      </c>
      <c r="D40" s="11">
        <v>1159607</v>
      </c>
      <c r="E40" s="11">
        <v>1225616</v>
      </c>
      <c r="F40" s="11">
        <v>1215845</v>
      </c>
      <c r="G40" s="11">
        <v>4090560</v>
      </c>
      <c r="H40" s="11">
        <v>3970421</v>
      </c>
      <c r="I40" s="11">
        <v>1516383</v>
      </c>
      <c r="J40" s="11">
        <v>1471782</v>
      </c>
      <c r="K40" s="11">
        <v>1676823</v>
      </c>
      <c r="L40" s="11">
        <v>1646809</v>
      </c>
      <c r="M40" s="124">
        <f>(L40/L38)*100</f>
        <v>13.542146699757085</v>
      </c>
      <c r="N40" s="131">
        <f t="shared" si="0"/>
        <v>11.89218240201335</v>
      </c>
      <c r="O40" s="19"/>
      <c r="P40" s="130"/>
      <c r="U40" s="5"/>
      <c r="V40" s="5"/>
    </row>
    <row r="41" spans="2:22" ht="15" customHeight="1">
      <c r="B41" s="69" t="s">
        <v>28</v>
      </c>
      <c r="C41" s="11">
        <v>4609442</v>
      </c>
      <c r="D41" s="11">
        <v>4597655</v>
      </c>
      <c r="E41" s="11">
        <v>4887315</v>
      </c>
      <c r="F41" s="11">
        <v>4851080</v>
      </c>
      <c r="G41" s="11">
        <v>5218192</v>
      </c>
      <c r="H41" s="11">
        <v>5170824</v>
      </c>
      <c r="I41" s="11">
        <v>6117260</v>
      </c>
      <c r="J41" s="11">
        <v>6000391</v>
      </c>
      <c r="K41" s="11">
        <v>5713933</v>
      </c>
      <c r="L41" s="11">
        <v>5613536</v>
      </c>
      <c r="M41" s="124">
        <f>(L41/L38)*100</f>
        <v>46.16159373452998</v>
      </c>
      <c r="N41" s="131">
        <f t="shared" si="0"/>
        <v>-6.44716319319858</v>
      </c>
      <c r="O41" s="19"/>
      <c r="P41" s="130"/>
      <c r="U41" s="5"/>
      <c r="V41" s="5"/>
    </row>
    <row r="42" spans="2:22" ht="15" customHeight="1">
      <c r="B42" s="69" t="s">
        <v>29</v>
      </c>
      <c r="C42" s="11">
        <v>697832</v>
      </c>
      <c r="D42" s="11">
        <v>677955</v>
      </c>
      <c r="E42" s="11">
        <v>694136</v>
      </c>
      <c r="F42" s="11">
        <v>682236</v>
      </c>
      <c r="G42" s="11">
        <v>736038</v>
      </c>
      <c r="H42" s="11">
        <v>679288</v>
      </c>
      <c r="I42" s="11">
        <v>858351</v>
      </c>
      <c r="J42" s="11">
        <v>835229</v>
      </c>
      <c r="K42" s="11">
        <v>882164</v>
      </c>
      <c r="L42" s="11">
        <v>825567</v>
      </c>
      <c r="M42" s="124">
        <f>(L42/L38)*100</f>
        <v>6.788856160294459</v>
      </c>
      <c r="N42" s="131">
        <f t="shared" si="0"/>
        <v>-1.156808492042305</v>
      </c>
      <c r="O42" s="19"/>
      <c r="P42" s="130"/>
      <c r="U42" s="5"/>
      <c r="V42" s="5"/>
    </row>
    <row r="43" spans="2:22" ht="15" customHeight="1">
      <c r="B43" s="69" t="s">
        <v>30</v>
      </c>
      <c r="C43" s="11">
        <v>395241</v>
      </c>
      <c r="D43" s="11">
        <v>383151</v>
      </c>
      <c r="E43" s="11">
        <v>326498</v>
      </c>
      <c r="F43" s="11">
        <v>318159</v>
      </c>
      <c r="G43" s="11">
        <v>390456</v>
      </c>
      <c r="H43" s="11">
        <v>333937</v>
      </c>
      <c r="I43" s="11">
        <v>414549</v>
      </c>
      <c r="J43" s="11">
        <v>401737</v>
      </c>
      <c r="K43" s="11">
        <v>392515</v>
      </c>
      <c r="L43" s="11">
        <v>381411</v>
      </c>
      <c r="M43" s="124">
        <f>(L43/L38)*100</f>
        <v>3.136443701061294</v>
      </c>
      <c r="N43" s="131">
        <f t="shared" si="0"/>
        <v>-5.059528995337748</v>
      </c>
      <c r="O43" s="19"/>
      <c r="P43" s="130"/>
      <c r="U43" s="5"/>
      <c r="V43" s="5"/>
    </row>
    <row r="44" spans="2:22" ht="15" customHeight="1">
      <c r="B44" s="69" t="s">
        <v>31</v>
      </c>
      <c r="C44" s="11">
        <v>84606</v>
      </c>
      <c r="D44" s="11">
        <v>83986</v>
      </c>
      <c r="E44" s="11">
        <v>81414</v>
      </c>
      <c r="F44" s="11">
        <v>80384</v>
      </c>
      <c r="G44" s="11">
        <v>720742</v>
      </c>
      <c r="H44" s="11">
        <v>521192</v>
      </c>
      <c r="I44" s="11">
        <v>662400</v>
      </c>
      <c r="J44" s="11">
        <v>398318</v>
      </c>
      <c r="K44" s="11">
        <v>415764</v>
      </c>
      <c r="L44" s="11">
        <v>377307</v>
      </c>
      <c r="M44" s="124">
        <f>(L44/L38)*100</f>
        <v>3.1026954217794818</v>
      </c>
      <c r="N44" s="131">
        <f t="shared" si="0"/>
        <v>-5.2749310852133195</v>
      </c>
      <c r="O44" s="19"/>
      <c r="P44" s="130"/>
      <c r="U44" s="5"/>
      <c r="V44" s="5"/>
    </row>
    <row r="45" spans="2:22" ht="15" customHeight="1">
      <c r="B45" s="69" t="s">
        <v>32</v>
      </c>
      <c r="C45" s="11">
        <v>1245418</v>
      </c>
      <c r="D45" s="11">
        <v>1213150</v>
      </c>
      <c r="E45" s="11">
        <v>704388</v>
      </c>
      <c r="F45" s="11">
        <v>692002</v>
      </c>
      <c r="G45" s="11">
        <v>716736</v>
      </c>
      <c r="H45" s="11">
        <v>659150</v>
      </c>
      <c r="I45" s="11">
        <v>628379</v>
      </c>
      <c r="J45" s="11">
        <v>563040</v>
      </c>
      <c r="K45" s="11">
        <v>643699</v>
      </c>
      <c r="L45" s="11">
        <v>552807</v>
      </c>
      <c r="M45" s="124">
        <f>(L45/L38)*100</f>
        <v>4.545878417383324</v>
      </c>
      <c r="N45" s="131">
        <f t="shared" si="0"/>
        <v>-1.8174552429667479</v>
      </c>
      <c r="O45" s="19"/>
      <c r="P45" s="130"/>
      <c r="U45" s="5"/>
      <c r="V45" s="5"/>
    </row>
    <row r="46" spans="2:22" ht="15" customHeight="1">
      <c r="B46" s="69" t="s">
        <v>33</v>
      </c>
      <c r="C46" s="11">
        <v>309485</v>
      </c>
      <c r="D46" s="11">
        <v>308660</v>
      </c>
      <c r="E46" s="11">
        <v>338151</v>
      </c>
      <c r="F46" s="11">
        <v>337024</v>
      </c>
      <c r="G46" s="11">
        <v>324395</v>
      </c>
      <c r="H46" s="11">
        <v>322993</v>
      </c>
      <c r="I46" s="11">
        <v>381387</v>
      </c>
      <c r="J46" s="11">
        <v>379025</v>
      </c>
      <c r="K46" s="11">
        <v>383179</v>
      </c>
      <c r="L46" s="11">
        <v>380158</v>
      </c>
      <c r="M46" s="124">
        <f>(L46/L38)*100</f>
        <v>3.126139950101228</v>
      </c>
      <c r="N46" s="131">
        <f t="shared" si="0"/>
        <v>0.29892487302949355</v>
      </c>
      <c r="O46" s="19"/>
      <c r="P46" s="130"/>
      <c r="U46" s="5"/>
      <c r="V46" s="5"/>
    </row>
    <row r="47" spans="2:22" ht="15" customHeight="1">
      <c r="B47" s="69" t="s">
        <v>34</v>
      </c>
      <c r="C47" s="11">
        <v>1309590</v>
      </c>
      <c r="D47" s="11">
        <v>920377</v>
      </c>
      <c r="E47" s="11">
        <v>799524</v>
      </c>
      <c r="F47" s="11">
        <v>788417</v>
      </c>
      <c r="G47" s="11">
        <v>1309151</v>
      </c>
      <c r="H47" s="11">
        <v>1055468</v>
      </c>
      <c r="I47" s="11">
        <v>1121060</v>
      </c>
      <c r="J47" s="11">
        <v>1017831</v>
      </c>
      <c r="K47" s="11">
        <v>984688</v>
      </c>
      <c r="L47" s="11">
        <v>909482</v>
      </c>
      <c r="M47" s="124">
        <f>(L47/L38)*100</f>
        <v>7.478911437081333</v>
      </c>
      <c r="N47" s="131">
        <f t="shared" si="0"/>
        <v>-10.645087445754742</v>
      </c>
      <c r="O47" s="19"/>
      <c r="P47" s="130"/>
      <c r="U47" s="5"/>
      <c r="V47" s="5"/>
    </row>
    <row r="48" spans="2:22" ht="15" customHeight="1">
      <c r="B48" s="69" t="s">
        <v>35</v>
      </c>
      <c r="C48" s="11">
        <v>98383</v>
      </c>
      <c r="D48" s="11">
        <v>51552</v>
      </c>
      <c r="E48" s="11">
        <v>10950</v>
      </c>
      <c r="F48" s="11">
        <v>10535</v>
      </c>
      <c r="G48" s="11">
        <v>12236</v>
      </c>
      <c r="H48" s="11">
        <v>11949</v>
      </c>
      <c r="I48" s="11">
        <v>12457</v>
      </c>
      <c r="J48" s="11">
        <v>11800</v>
      </c>
      <c r="K48" s="11">
        <v>440421</v>
      </c>
      <c r="L48" s="11">
        <v>145701</v>
      </c>
      <c r="M48" s="124">
        <f>(L48/L38)*100</f>
        <v>1.198137923888749</v>
      </c>
      <c r="N48" s="131">
        <f t="shared" si="0"/>
        <v>1134.7542372881358</v>
      </c>
      <c r="O48" s="19"/>
      <c r="P48" s="130"/>
      <c r="U48" s="5"/>
      <c r="V48" s="5"/>
    </row>
    <row r="49" spans="2:22" ht="15" customHeight="1">
      <c r="B49" s="69" t="s">
        <v>36</v>
      </c>
      <c r="C49" s="11">
        <v>660771</v>
      </c>
      <c r="D49" s="11">
        <v>659769</v>
      </c>
      <c r="E49" s="11">
        <v>705943</v>
      </c>
      <c r="F49" s="11">
        <v>704942</v>
      </c>
      <c r="G49" s="11">
        <v>729203</v>
      </c>
      <c r="H49" s="11">
        <v>728200</v>
      </c>
      <c r="I49" s="11">
        <v>766790</v>
      </c>
      <c r="J49" s="11">
        <v>765788</v>
      </c>
      <c r="K49" s="11">
        <v>792658</v>
      </c>
      <c r="L49" s="11">
        <v>791656</v>
      </c>
      <c r="M49" s="124">
        <f>(L49/L38)*100</f>
        <v>6.509997023178095</v>
      </c>
      <c r="N49" s="131">
        <f t="shared" si="0"/>
        <v>3.377958390572844</v>
      </c>
      <c r="O49" s="19"/>
      <c r="P49" s="130"/>
      <c r="U49" s="5"/>
      <c r="V49" s="5"/>
    </row>
    <row r="50" spans="2:22" ht="15" customHeight="1">
      <c r="B50" s="69" t="s">
        <v>37</v>
      </c>
      <c r="C50" s="11">
        <v>603281</v>
      </c>
      <c r="D50" s="11">
        <v>603278</v>
      </c>
      <c r="E50" s="11">
        <v>451867</v>
      </c>
      <c r="F50" s="11">
        <v>451825</v>
      </c>
      <c r="G50" s="11">
        <v>403297</v>
      </c>
      <c r="H50" s="11">
        <v>403234</v>
      </c>
      <c r="I50" s="11">
        <v>1181760</v>
      </c>
      <c r="J50" s="11">
        <v>1181757</v>
      </c>
      <c r="K50" s="11">
        <v>460081</v>
      </c>
      <c r="L50" s="11">
        <v>460078</v>
      </c>
      <c r="M50" s="124">
        <f>(L50/L38)*100</f>
        <v>3.783343283483901</v>
      </c>
      <c r="N50" s="131">
        <f t="shared" si="0"/>
        <v>-61.06830761315567</v>
      </c>
      <c r="O50" s="19"/>
      <c r="P50" s="130"/>
      <c r="U50" s="5"/>
      <c r="V50" s="5"/>
    </row>
    <row r="51" spans="2:22" ht="15" customHeight="1" thickBot="1">
      <c r="B51" s="70" t="s">
        <v>38</v>
      </c>
      <c r="C51" s="18">
        <v>186462</v>
      </c>
      <c r="D51" s="18">
        <v>0</v>
      </c>
      <c r="E51" s="18">
        <v>188250</v>
      </c>
      <c r="F51" s="18">
        <v>0</v>
      </c>
      <c r="G51" s="18">
        <v>265488</v>
      </c>
      <c r="H51" s="18">
        <v>0</v>
      </c>
      <c r="I51" s="18">
        <v>236624</v>
      </c>
      <c r="J51" s="18">
        <v>0</v>
      </c>
      <c r="K51" s="18">
        <v>229582</v>
      </c>
      <c r="L51" s="18">
        <v>0</v>
      </c>
      <c r="M51" s="127">
        <f>(L51/L38)*100</f>
        <v>0</v>
      </c>
      <c r="N51" s="132">
        <v>0</v>
      </c>
      <c r="O51" s="133"/>
      <c r="P51" s="134"/>
      <c r="U51" s="5"/>
      <c r="V51" s="5"/>
    </row>
    <row r="52" spans="2:22" ht="15" customHeight="1">
      <c r="B52" s="176" t="s">
        <v>42</v>
      </c>
      <c r="C52" s="176"/>
      <c r="D52" s="10"/>
      <c r="E52" s="10"/>
      <c r="F52" s="10"/>
      <c r="G52" s="10"/>
      <c r="H52" s="10"/>
      <c r="I52" s="19"/>
      <c r="J52" s="19"/>
      <c r="K52" s="19"/>
      <c r="L52" s="19"/>
      <c r="M52" s="19"/>
      <c r="N52" s="19"/>
      <c r="O52" s="14"/>
      <c r="P52" s="14"/>
      <c r="Q52" s="19"/>
      <c r="R52" s="19"/>
      <c r="S52" s="19"/>
      <c r="T52" s="19"/>
      <c r="U52" s="19"/>
      <c r="V52" s="65"/>
    </row>
    <row r="53" spans="2:22" ht="15" customHeight="1">
      <c r="B53" s="10"/>
      <c r="C53" s="10"/>
      <c r="D53" s="10"/>
      <c r="E53" s="10"/>
      <c r="F53" s="10"/>
      <c r="G53" s="10"/>
      <c r="H53" s="10"/>
      <c r="I53" s="19"/>
      <c r="J53" s="19"/>
      <c r="K53" s="19"/>
      <c r="L53" s="19"/>
      <c r="M53" s="19"/>
      <c r="N53" s="19"/>
      <c r="O53" s="19"/>
      <c r="P53" s="14"/>
      <c r="Q53" s="19"/>
      <c r="R53" s="19"/>
      <c r="S53" s="19"/>
      <c r="T53" s="19"/>
      <c r="U53" s="19"/>
      <c r="V53" s="66"/>
    </row>
    <row r="54" spans="2:22" ht="15" customHeight="1">
      <c r="B54" s="10"/>
      <c r="C54" s="10"/>
      <c r="D54" s="10"/>
      <c r="E54" s="10"/>
      <c r="F54" s="10"/>
      <c r="G54" s="10"/>
      <c r="H54" s="10"/>
      <c r="I54" s="19"/>
      <c r="J54" s="14"/>
      <c r="K54" s="14"/>
      <c r="O54" s="14"/>
      <c r="P54" s="14"/>
      <c r="V54" s="65"/>
    </row>
    <row r="55" spans="2:22" ht="15" customHeight="1">
      <c r="B55" s="10"/>
      <c r="C55" s="10"/>
      <c r="D55" s="10"/>
      <c r="E55" s="10"/>
      <c r="F55" s="10"/>
      <c r="G55" s="10"/>
      <c r="I55" s="19"/>
      <c r="J55" s="14"/>
      <c r="K55" s="14"/>
      <c r="O55" s="14"/>
      <c r="P55" s="14"/>
      <c r="V55" s="65"/>
    </row>
    <row r="56" spans="9:22" ht="15" customHeight="1">
      <c r="I56" s="14"/>
      <c r="J56" s="14"/>
      <c r="K56" s="14"/>
      <c r="O56" s="14"/>
      <c r="P56" s="14"/>
      <c r="V56" s="65"/>
    </row>
    <row r="57" spans="9:22" ht="15" customHeight="1">
      <c r="I57" s="14"/>
      <c r="J57" s="14"/>
      <c r="K57" s="14"/>
      <c r="O57" s="14"/>
      <c r="P57" s="14"/>
      <c r="V57" s="65"/>
    </row>
    <row r="58" ht="15" customHeight="1"/>
    <row r="59" ht="15" customHeight="1"/>
  </sheetData>
  <sheetProtection/>
  <mergeCells count="19">
    <mergeCell ref="B52:C52"/>
    <mergeCell ref="B33:C33"/>
    <mergeCell ref="K35:N35"/>
    <mergeCell ref="B36:B37"/>
    <mergeCell ref="C36:D36"/>
    <mergeCell ref="E36:F36"/>
    <mergeCell ref="G36:H36"/>
    <mergeCell ref="I36:J36"/>
    <mergeCell ref="K36:N36"/>
    <mergeCell ref="A1:B1"/>
    <mergeCell ref="B3:J3"/>
    <mergeCell ref="K3:P3"/>
    <mergeCell ref="M5:S5"/>
    <mergeCell ref="B6:B7"/>
    <mergeCell ref="C6:E6"/>
    <mergeCell ref="F6:H6"/>
    <mergeCell ref="I6:K6"/>
    <mergeCell ref="L6:N6"/>
    <mergeCell ref="O6:S6"/>
  </mergeCells>
  <printOptions/>
  <pageMargins left="0.2362204724409449" right="0.2362204724409449" top="0.7480314960629921" bottom="0.7480314960629921" header="0.31496062992125984" footer="0.31496062992125984"/>
  <pageSetup fitToWidth="2" horizontalDpi="1200" verticalDpi="1200" orientation="portrait" paperSize="9" scale="87" r:id="rId1"/>
  <colBreaks count="1" manualBreakCount="1">
    <brk id="1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金田 彩香</dc:creator>
  <cp:keywords/>
  <dc:description/>
  <cp:lastModifiedBy>Windows User</cp:lastModifiedBy>
  <cp:lastPrinted>2024-01-23T01:13:34Z</cp:lastPrinted>
  <dcterms:created xsi:type="dcterms:W3CDTF">1997-01-08T22:48:59Z</dcterms:created>
  <dcterms:modified xsi:type="dcterms:W3CDTF">2024-03-22T00:55:47Z</dcterms:modified>
  <cp:category/>
  <cp:version/>
  <cp:contentType/>
  <cp:contentStatus/>
</cp:coreProperties>
</file>